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0"/>
  <workbookPr filterPrivacy="1" defaultThemeVersion="124226"/>
  <xr:revisionPtr revIDLastSave="0" documentId="13_ncr:1_{A298CF54-CC90-4991-9256-9575996699EB}" xr6:coauthVersionLast="36" xr6:coauthVersionMax="36" xr10:uidLastSave="{00000000-0000-0000-0000-000000000000}"/>
  <bookViews>
    <workbookView xWindow="240" yWindow="108" windowWidth="14808" windowHeight="8016" xr2:uid="{00000000-000D-0000-FFFF-FFFF00000000}"/>
  </bookViews>
  <sheets>
    <sheet name="INDEX" sheetId="1" r:id="rId1"/>
    <sheet name="છુટા થયા નો રિપોર્ટ " sheetId="6" r:id="rId2"/>
    <sheet name="છુટા કર્યાનો રિપોર્ટ લેટરપેડ" sheetId="9" r:id="rId3"/>
    <sheet name="હાજર થયા નો રિપોર્ટ " sheetId="8" r:id="rId4"/>
    <sheet name="હાજર કર્યાનો રિપોર્ટ લેટરપેડ" sheetId="10" r:id="rId5"/>
    <sheet name="છુટા થયા નો રિપોર્ટ જીલ્લો" sheetId="11" r:id="rId6"/>
    <sheet name="તાલુકામાં છુટા શિક્ષક ની અરજી" sheetId="13" r:id="rId7"/>
    <sheet name="જીલ્લામાં છુટા શિક્ષક ની અરજી" sheetId="12" r:id="rId8"/>
    <sheet name="1 છુટા થયા નો રિપોર્ટ TPEO" sheetId="2" state="hidden" r:id="rId9"/>
    <sheet name="જીલ્લામાં હાજર શિક્ષકની અરજી " sheetId="14" r:id="rId10"/>
    <sheet name="તાલુકામાં હાજર શિક્ષકની અરજ" sheetId="15" r:id="rId11"/>
    <sheet name="1 હાજર થયા નો રિપોર્ટ TPEO" sheetId="7" state="hidden" r:id="rId12"/>
  </sheets>
  <definedNames>
    <definedName name="_GoBack" localSheetId="8">'1 છુટા થયા નો રિપોર્ટ TPEO'!$B$11</definedName>
    <definedName name="_GoBack" localSheetId="11">'1 હાજર થયા નો રિપોર્ટ TPEO'!$B$11</definedName>
    <definedName name="_GoBack" localSheetId="2">'છુટા કર્યાનો રિપોર્ટ લેટરપેડ'!$B$10</definedName>
    <definedName name="_GoBack" localSheetId="1">'છુટા થયા નો રિપોર્ટ '!$B$11</definedName>
    <definedName name="_GoBack" localSheetId="5">'છુટા થયા નો રિપોર્ટ જીલ્લો'!$B$11</definedName>
    <definedName name="_GoBack" localSheetId="7">'જીલ્લામાં છુટા શિક્ષક ની અરજી'!$B$12</definedName>
    <definedName name="_GoBack" localSheetId="9">'જીલ્લામાં હાજર શિક્ષકની અરજી '!$B$12</definedName>
    <definedName name="_GoBack" localSheetId="6">'તાલુકામાં છુટા શિક્ષક ની અરજી'!$B$12</definedName>
    <definedName name="_GoBack" localSheetId="10">'તાલુકામાં હાજર શિક્ષકની અરજ'!$B$12</definedName>
    <definedName name="_GoBack" localSheetId="4">'હાજર કર્યાનો રિપોર્ટ લેટરપેડ'!$B$8</definedName>
    <definedName name="_GoBack" localSheetId="3">'હાજર થયા નો રિપોર્ટ '!$B$11</definedName>
    <definedName name="_xlnm.Print_Area" localSheetId="2">'છુટા કર્યાનો રિપોર્ટ લેટરપેડ'!$A$1:$G$23</definedName>
    <definedName name="_xlnm.Print_Area" localSheetId="1">'છુટા થયા નો રિપોર્ટ '!$A$1:$G$22</definedName>
    <definedName name="_xlnm.Print_Area" localSheetId="5">'છુટા થયા નો રિપોર્ટ જીલ્લો'!$A$1:$G$21</definedName>
    <definedName name="_xlnm.Print_Area" localSheetId="7">'જીલ્લામાં છુટા શિક્ષક ની અરજી'!$A$1:$G$24</definedName>
    <definedName name="_xlnm.Print_Area" localSheetId="9">'જીલ્લામાં હાજર શિક્ષકની અરજી '!$A$1:$G$24</definedName>
    <definedName name="_xlnm.Print_Area" localSheetId="6">'તાલુકામાં છુટા શિક્ષક ની અરજી'!$A$1:$G$23</definedName>
    <definedName name="_xlnm.Print_Area" localSheetId="10">'તાલુકામાં હાજર શિક્ષકની અરજ'!$A$1:$G$24</definedName>
    <definedName name="_xlnm.Print_Area" localSheetId="4">'હાજર કર્યાનો રિપોર્ટ લેટરપેડ'!$A$1:$G$26</definedName>
    <definedName name="_xlnm.Print_Area" localSheetId="3">'હાજર થયા નો રિપોર્ટ '!$A$1:$G$24</definedName>
    <definedName name="અમદાવાદ">INDEX!$AA$2:$AA$11</definedName>
    <definedName name="અમરેલી">INDEX!$AB$2:$AB$12</definedName>
    <definedName name="અરવલ્લી">INDEX!$AC$2:$AC$7</definedName>
    <definedName name="આણંદ">INDEX!$AD$2:$AD$9</definedName>
    <definedName name="કચ્છ">INDEX!$AE$2:$AE$11</definedName>
    <definedName name="ખેડા">INDEX!$AF$2:$AF$11</definedName>
    <definedName name="ગાંધીનગર">INDEX!$AG$2:$AG$5</definedName>
    <definedName name="ગીર_સોમનાથ">INDEX!$AH$2:$AH$7</definedName>
    <definedName name="છોટાઉદેપુર">INDEX!$AI$2:$AI$7</definedName>
    <definedName name="જામનગર">INDEX!$AJ$2:$AJ$7</definedName>
    <definedName name="જીલ્લો">INDEX!$Z$2:$Z$34</definedName>
    <definedName name="જૂનાગઢ">INDEX!$AK$2:$AK$11</definedName>
    <definedName name="ડાંગ">INDEX!$AL$2:$AL$4</definedName>
    <definedName name="તાપી">INDEX!$AM$2:$AM$8</definedName>
    <definedName name="દાહોદ">INDEX!$AN$2:$AN$10</definedName>
    <definedName name="દેવભૂમિ_દ્વારકા">INDEX!$AO$2:$AO$5</definedName>
    <definedName name="નર્મદા">INDEX!$AP$2:$AP$7</definedName>
    <definedName name="નવસારી">INDEX!$AQ$2:$AQ$7</definedName>
    <definedName name="પંચમહાલ">INDEX!$AR$2:$AR$8</definedName>
    <definedName name="પાટણ">INDEX!$AS$2:$AS$10</definedName>
    <definedName name="પોરબંદર">INDEX!$AT$2:$AT$4</definedName>
    <definedName name="બનાસકાંઠા">INDEX!$AU$2:$AU$15</definedName>
    <definedName name="બોટાદ">INDEX!$AV$2:$AV$5</definedName>
    <definedName name="ભરૂચ">INDEX!$AW$2:$AW$11</definedName>
    <definedName name="ભાવનગર">INDEX!$AX$2:$AX$12</definedName>
    <definedName name="મહીસાગર">INDEX!$AY$2:$AY$7</definedName>
    <definedName name="મહેસાણા">INDEX!$AZ$2:$AZ$12</definedName>
    <definedName name="મોરબી">INDEX!$BA$2:$BA$7</definedName>
    <definedName name="રાજકોટ">INDEX!$BB$2:$BB$13</definedName>
    <definedName name="વડોદરા">INDEX!$BC$2:$BC$10</definedName>
    <definedName name="વલસાડ">INDEX!$BD$2:$BD$7</definedName>
    <definedName name="સાબરકાંઠા">INDEX!$BE$2:$BE$9</definedName>
    <definedName name="સુરત">INDEX!$BF$2:$BF$11</definedName>
    <definedName name="સુરેન્દ્રનગર">INDEX!$BG$2:$BG$11</definedName>
  </definedNames>
  <calcPr calcId="191029"/>
</workbook>
</file>

<file path=xl/calcChain.xml><?xml version="1.0" encoding="utf-8"?>
<calcChain xmlns="http://schemas.openxmlformats.org/spreadsheetml/2006/main">
  <c r="D4" i="15" l="1"/>
  <c r="A22" i="15"/>
  <c r="A21" i="15"/>
  <c r="A20" i="14"/>
  <c r="A21" i="14"/>
  <c r="D17" i="15"/>
  <c r="D16" i="15"/>
  <c r="A8" i="15"/>
  <c r="D3" i="15"/>
  <c r="D2" i="15"/>
  <c r="J12" i="7"/>
  <c r="A8" i="14"/>
  <c r="A20" i="15"/>
  <c r="D15" i="15"/>
  <c r="B10" i="15"/>
  <c r="B9" i="15"/>
  <c r="D1" i="15"/>
  <c r="J11" i="7"/>
  <c r="B10" i="14"/>
  <c r="B9" i="14"/>
  <c r="A22" i="14"/>
  <c r="D17" i="14"/>
  <c r="D16" i="14"/>
  <c r="D15" i="14"/>
  <c r="D4" i="14"/>
  <c r="D3" i="14"/>
  <c r="D2" i="14"/>
  <c r="D1" i="14"/>
  <c r="J13" i="7"/>
  <c r="A19" i="6"/>
  <c r="A19" i="8"/>
  <c r="A8" i="10"/>
  <c r="A10" i="9"/>
  <c r="A6" i="10"/>
  <c r="A11" i="7"/>
  <c r="A21" i="13"/>
  <c r="J13" i="2"/>
  <c r="A8" i="13"/>
  <c r="A20" i="13"/>
  <c r="D17" i="13"/>
  <c r="D16" i="13"/>
  <c r="D15" i="13"/>
  <c r="B10" i="13"/>
  <c r="B9" i="13"/>
  <c r="D4" i="13"/>
  <c r="D3" i="13"/>
  <c r="D2" i="13"/>
  <c r="D1" i="13"/>
  <c r="A6" i="9"/>
  <c r="A22" i="12"/>
  <c r="A21" i="12"/>
  <c r="A20" i="12"/>
  <c r="D15" i="12"/>
  <c r="J12" i="2"/>
  <c r="J11" i="2"/>
  <c r="A11" i="2"/>
  <c r="B10" i="12"/>
  <c r="B9" i="12"/>
  <c r="D1" i="12"/>
  <c r="D17" i="12"/>
  <c r="D16" i="12"/>
  <c r="A8" i="12"/>
  <c r="D4" i="12"/>
  <c r="D3" i="12"/>
  <c r="D2" i="12"/>
  <c r="A20" i="11"/>
  <c r="A7" i="11"/>
  <c r="D16" i="11"/>
  <c r="D15" i="11"/>
  <c r="B9" i="11"/>
  <c r="B8" i="11"/>
  <c r="D3" i="11"/>
  <c r="D2" i="11"/>
  <c r="D1" i="11"/>
  <c r="A12" i="12" l="1"/>
  <c r="A12" i="13"/>
  <c r="A12" i="15"/>
  <c r="A12" i="14"/>
  <c r="D3" i="8"/>
  <c r="C13" i="2"/>
  <c r="A21" i="6"/>
  <c r="A21" i="8"/>
  <c r="D17" i="8"/>
  <c r="C13" i="7"/>
  <c r="A14" i="7"/>
  <c r="D2" i="6"/>
  <c r="D3" i="6"/>
  <c r="A14" i="2"/>
  <c r="B8" i="8" l="1"/>
  <c r="B8" i="6"/>
  <c r="F4" i="9"/>
  <c r="F4" i="10"/>
  <c r="A3" i="10"/>
  <c r="D13" i="10"/>
  <c r="D12" i="10"/>
  <c r="A3" i="9"/>
  <c r="D15" i="9"/>
  <c r="D14" i="9"/>
  <c r="A20" i="8"/>
  <c r="D16" i="8"/>
  <c r="A7" i="8"/>
  <c r="D2" i="8"/>
  <c r="D1" i="8"/>
  <c r="F14" i="7"/>
  <c r="A7" i="7"/>
  <c r="B9" i="8"/>
  <c r="A25" i="7"/>
  <c r="A24" i="7"/>
  <c r="A23" i="7"/>
  <c r="E20" i="7"/>
  <c r="F19" i="7"/>
  <c r="E14" i="7"/>
  <c r="F3" i="7"/>
  <c r="E2" i="7"/>
  <c r="E1" i="7"/>
  <c r="B13" i="7"/>
  <c r="A12" i="7"/>
  <c r="A11" i="8" s="1"/>
  <c r="B9" i="7"/>
  <c r="A12" i="2"/>
  <c r="A11" i="11" s="1"/>
  <c r="D16" i="6"/>
  <c r="A20" i="6"/>
  <c r="D15" i="6"/>
  <c r="B9" i="6"/>
  <c r="A7" i="6"/>
  <c r="D1" i="6"/>
  <c r="B13" i="2"/>
  <c r="A25" i="2"/>
  <c r="A24" i="2"/>
  <c r="A23" i="2"/>
  <c r="E20" i="2"/>
  <c r="F19" i="2"/>
  <c r="F14" i="2"/>
  <c r="E14" i="2"/>
  <c r="A11" i="6" l="1"/>
  <c r="B9" i="2"/>
  <c r="A7" i="2"/>
  <c r="F3" i="2"/>
  <c r="E2" i="2"/>
  <c r="E1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B3" authorId="0" shapeId="0" xr:uid="{394845E2-32E3-4BAF-AD8D-87A98836C38C}">
      <text>
        <r>
          <rPr>
            <b/>
            <sz val="14"/>
            <color indexed="81"/>
            <rFont val="Tahoma"/>
            <family val="2"/>
          </rPr>
          <t>તારીખ 
DD-MM-YYYY ફોરમેટમાં લખો.
બ્રિજેશ પટેલ</t>
        </r>
      </text>
    </comment>
    <comment ref="B6" authorId="0" shapeId="0" xr:uid="{AC4385F3-1C2D-4094-BC9C-5D1CEFABDD97}">
      <text>
        <r>
          <rPr>
            <b/>
            <sz val="16"/>
            <color indexed="81"/>
            <rFont val="Tahoma"/>
            <family val="2"/>
          </rPr>
          <t>પાછળ પ્રાથમિક શાળા લખવું નહી.</t>
        </r>
      </text>
    </comment>
    <comment ref="B12" authorId="0" shapeId="0" xr:uid="{18875DEE-54E7-461B-9493-CCB4B7618ACB}">
      <text>
        <r>
          <rPr>
            <b/>
            <sz val="14"/>
            <color indexed="81"/>
            <rFont val="Tahoma"/>
            <family val="2"/>
          </rPr>
          <t>તારીખ 
DD-MM-YYYY ફોરમેટમાં લખો.
બ્રિજેશ પટેલ</t>
        </r>
      </text>
    </comment>
    <comment ref="B14" authorId="0" shapeId="0" xr:uid="{11910EEA-D142-48BB-B2E9-BD133CC7F290}">
      <text>
        <r>
          <rPr>
            <b/>
            <sz val="18"/>
            <color indexed="81"/>
            <rFont val="Tahoma"/>
            <family val="2"/>
          </rPr>
          <t>પાછળ પ્રાથમિક શાળા લખવું નહી.</t>
        </r>
      </text>
    </comment>
    <comment ref="B20" authorId="0" shapeId="0" xr:uid="{CD176994-6AE4-4F55-9B38-05B23DC56A22}">
      <text>
        <r>
          <rPr>
            <b/>
            <sz val="14"/>
            <color indexed="81"/>
            <rFont val="Tahoma"/>
            <family val="2"/>
          </rPr>
          <t>તારીખ 
DD-MM-YYYY ફોરમેટમાં લખો.
બ્રિજેશ પટેલ</t>
        </r>
      </text>
    </comment>
  </commentList>
</comments>
</file>

<file path=xl/sharedStrings.xml><?xml version="1.0" encoding="utf-8"?>
<sst xmlns="http://schemas.openxmlformats.org/spreadsheetml/2006/main" count="433" uniqueCount="335">
  <si>
    <r>
      <t>પ્રતિશ્રી</t>
    </r>
    <r>
      <rPr>
        <sz val="13"/>
        <color theme="1"/>
        <rFont val="Calibri"/>
        <family val="2"/>
        <scheme val="minor"/>
      </rPr>
      <t>,</t>
    </r>
  </si>
  <si>
    <r>
      <t>તાલુકા પ્રાથમિક શિક્ષણાધિકારી સાહેબશ્રી</t>
    </r>
    <r>
      <rPr>
        <sz val="13"/>
        <color theme="1"/>
        <rFont val="Calibri"/>
        <family val="2"/>
        <scheme val="minor"/>
      </rPr>
      <t>,</t>
    </r>
  </si>
  <si>
    <t>તાલુકા પંચાયત, શિક્ષણ શાખા,</t>
  </si>
  <si>
    <t>નકલ રવાના:</t>
  </si>
  <si>
    <t>(4) શાળા ફાઇલે</t>
  </si>
  <si>
    <t>શિક્ષક નું નામ</t>
  </si>
  <si>
    <t>શાળાનું નામ</t>
  </si>
  <si>
    <t>તાલુકો</t>
  </si>
  <si>
    <t>જીલ્લો</t>
  </si>
  <si>
    <t>બદલી વાળી શાળાનું નામ</t>
  </si>
  <si>
    <t>છુટા થવા અંગે</t>
  </si>
  <si>
    <t>શાળા સમય પહેલા / પછી</t>
  </si>
  <si>
    <t>હાજર થવા અંગે</t>
  </si>
  <si>
    <t>તારીખ</t>
  </si>
  <si>
    <t>હાજર થવા અંગેની માહિતી</t>
  </si>
  <si>
    <t>છુટા થવા અંગેની માહિતી</t>
  </si>
  <si>
    <t>ઓડર નંબર</t>
  </si>
  <si>
    <t>માણસા</t>
  </si>
  <si>
    <t>ગાંધીનગર</t>
  </si>
  <si>
    <t xml:space="preserve">છુટા </t>
  </si>
  <si>
    <t>હાજર</t>
  </si>
  <si>
    <t xml:space="preserve">તારીખ:  </t>
  </si>
  <si>
    <t>તારીખ:</t>
  </si>
  <si>
    <t>છુટા કરવામાં આવેલ છે. જે આપ સાહેબશ્રીને વિદિત થાય.</t>
  </si>
  <si>
    <t xml:space="preserve">છુટા થનાર શિક્ષકની સહી </t>
  </si>
  <si>
    <t>ઓડર તારીખ</t>
  </si>
  <si>
    <r>
      <t>પ્રતિશ્રી</t>
    </r>
    <r>
      <rPr>
        <sz val="12"/>
        <color theme="1"/>
        <rFont val="Calibri"/>
        <family val="2"/>
        <scheme val="minor"/>
      </rPr>
      <t>,</t>
    </r>
  </si>
  <si>
    <r>
      <t>તાલુકા પ્રાથમિક શિક્ષણાધિકારી સાહેબશ્રી</t>
    </r>
    <r>
      <rPr>
        <sz val="12"/>
        <color theme="1"/>
        <rFont val="Calibri"/>
        <family val="2"/>
        <scheme val="minor"/>
      </rPr>
      <t>,</t>
    </r>
  </si>
  <si>
    <t>વિષય : વધથી બદલી થયેલ શિક્ષકને છુટા કર્યા બાબત</t>
  </si>
  <si>
    <t>વિષય : વધથી બદલીમાં આવેલ શિક્ષકને હાજર કર્યા બાબત</t>
  </si>
  <si>
    <t>હાજર કરવામાં આવેલ છે. જે આપ સાહેબશ્રીને વિદિત થાય.</t>
  </si>
  <si>
    <t xml:space="preserve">હાજર થનાર શિક્ષકની સહી </t>
  </si>
  <si>
    <t xml:space="preserve">     આચાર્યશ્રી</t>
  </si>
  <si>
    <t xml:space="preserve">હાજર કર્યા તારીખ : </t>
  </si>
  <si>
    <t xml:space="preserve">છુટા કર્યા તારીખ : </t>
  </si>
  <si>
    <t>આ ફાઈલ બ્રિજેશકુમાર કે. પટેલ મો.૯૦૯૯૦૨૧૦૧૭ ધ્વારા બનાવવામાં આવેલ છે. કોઈપણ આ ફાઈલ બાબતે સમસ્યા હોય તો મારો સંપર્ક કરવો.</t>
  </si>
  <si>
    <t xml:space="preserve">બદલીનો પ્રકાર </t>
  </si>
  <si>
    <t>વધ</t>
  </si>
  <si>
    <t xml:space="preserve">જીલ્લા ફેર </t>
  </si>
  <si>
    <t>ઘટ</t>
  </si>
  <si>
    <t>તાલુકા ફેર અરસ-પરસ</t>
  </si>
  <si>
    <t>જીલ્લા ફેર અરસ-પરસ</t>
  </si>
  <si>
    <t>તાલુકા વધ</t>
  </si>
  <si>
    <t>તાલુકા ઘટ</t>
  </si>
  <si>
    <t>વિકલ્પ કેમ્પ ( ભાષા)</t>
  </si>
  <si>
    <t>વિકલ્પ કેમ્પ ( ગણિત-વિજ્ઞાન)</t>
  </si>
  <si>
    <t>વિકલ્પ કેમ્પ ( સામાજિક વિજ્ઞાન)</t>
  </si>
  <si>
    <t>વિકલ્પ રદ કરાવતાં</t>
  </si>
  <si>
    <t>મૂળશાળા પરત ૧ થી ૫</t>
  </si>
  <si>
    <t>મૂળશાળા પરત ૬ થી ૮ (ભાષા)</t>
  </si>
  <si>
    <t>મૂળશાળા પરત ૬ થી ૮ (ગણિત-વિજ્ઞાન)</t>
  </si>
  <si>
    <t>મૂળશાળા પરત ૬ થી ૮ (સામાજિક વિજ્ઞાન)</t>
  </si>
  <si>
    <t>આચાર્યશ્રી</t>
  </si>
  <si>
    <r>
      <t>પ્રતિશ્રી</t>
    </r>
    <r>
      <rPr>
        <b/>
        <sz val="12"/>
        <color theme="1"/>
        <rFont val="Calibri"/>
        <family val="2"/>
        <scheme val="minor"/>
      </rPr>
      <t>,</t>
    </r>
  </si>
  <si>
    <r>
      <t>તાલુકા પ્રાથમિક શિક્ષણાધિકારી સાહેબશ્રી</t>
    </r>
    <r>
      <rPr>
        <b/>
        <sz val="12"/>
        <color theme="1"/>
        <rFont val="Calibri"/>
        <family val="2"/>
        <scheme val="minor"/>
      </rPr>
      <t>,</t>
    </r>
  </si>
  <si>
    <t>જિલ્લા આંતરિક બદલી</t>
  </si>
  <si>
    <t xml:space="preserve">પગારકેન્દ્ર/તાલુકા શાળા </t>
  </si>
  <si>
    <t>કચ્છ</t>
  </si>
  <si>
    <t>ભચાઉ</t>
  </si>
  <si>
    <r>
      <t>જીલ્લા પ્રાથમિક શિક્ષણાધિકારી સાહેબશ્રી</t>
    </r>
    <r>
      <rPr>
        <sz val="12"/>
        <color theme="1"/>
        <rFont val="Calibri"/>
        <family val="2"/>
        <scheme val="minor"/>
      </rPr>
      <t>,</t>
    </r>
  </si>
  <si>
    <t>શિક્ષણ શાખા, જીલ્લા પંચાયત,</t>
  </si>
  <si>
    <t>(2) શાળા ફાઇલે</t>
  </si>
  <si>
    <r>
      <t xml:space="preserve">આ ફોરવર્ડીંગ પત્ર ફક્ત </t>
    </r>
    <r>
      <rPr>
        <b/>
        <sz val="18"/>
        <color rgb="FFFF0000"/>
        <rFont val="Calibri"/>
        <family val="2"/>
        <scheme val="minor"/>
      </rPr>
      <t>જીલ્લા ફેર</t>
    </r>
    <r>
      <rPr>
        <b/>
        <sz val="18"/>
        <color theme="1"/>
        <rFont val="Calibri"/>
        <family val="2"/>
        <scheme val="minor"/>
      </rPr>
      <t xml:space="preserve"> કે </t>
    </r>
    <r>
      <rPr>
        <b/>
        <sz val="18"/>
        <color rgb="FFFF0000"/>
        <rFont val="Calibri"/>
        <family val="2"/>
        <scheme val="minor"/>
      </rPr>
      <t>અરસ પરસ જીલ્લા ફેર બદલી</t>
    </r>
    <r>
      <rPr>
        <b/>
        <sz val="18"/>
        <color theme="1"/>
        <rFont val="Calibri"/>
        <family val="2"/>
        <scheme val="minor"/>
      </rPr>
      <t xml:space="preserve"> માટે જ લાગુ પડશે.</t>
    </r>
  </si>
  <si>
    <t>(4) આપ સાહેબશ્રી દ્વારા માંગવામાં આવેલ તમામ સાધનિક પુરાવા</t>
  </si>
  <si>
    <t>બિડાણ :</t>
  </si>
  <si>
    <t>શિક્ષણ શાખા, તાલુકા પંચાયત,</t>
  </si>
  <si>
    <t>(3) આપ સાહેબશ્રી દ્વારા માંગવામાં આવેલ તમામ સાધનિક પુરાવા</t>
  </si>
  <si>
    <t xml:space="preserve">જીલ્લા ફેર એક તરફી  </t>
  </si>
  <si>
    <t>વિરમગામ</t>
  </si>
  <si>
    <t>અમદાવાદ</t>
  </si>
  <si>
    <t>કુકાવાવ</t>
  </si>
  <si>
    <t>માલપુરા</t>
  </si>
  <si>
    <t>અરવલ્લી</t>
  </si>
  <si>
    <t>ઉમરેઠ</t>
  </si>
  <si>
    <t>નખત્રાણા</t>
  </si>
  <si>
    <t>વસો</t>
  </si>
  <si>
    <t>ગીર સોમનાથ</t>
  </si>
  <si>
    <t>નસવાડી</t>
  </si>
  <si>
    <t>કાલાવડ</t>
  </si>
  <si>
    <t>વંથલી</t>
  </si>
  <si>
    <t>જૂનાગઢ</t>
  </si>
  <si>
    <t>સુબીર</t>
  </si>
  <si>
    <t>ડાંગ</t>
  </si>
  <si>
    <t>ઉચ્છલ</t>
  </si>
  <si>
    <t>તાપી</t>
  </si>
  <si>
    <t>સંજેલી</t>
  </si>
  <si>
    <t>ખંભાળિયા</t>
  </si>
  <si>
    <t>દેવભૂમિ દ્વારકા</t>
  </si>
  <si>
    <t>તિલકવાડા</t>
  </si>
  <si>
    <t>નર્મદા</t>
  </si>
  <si>
    <t xml:space="preserve">	રાજપીપળા</t>
  </si>
  <si>
    <t>ખેરગામ</t>
  </si>
  <si>
    <t>મોરવા-હડફ</t>
  </si>
  <si>
    <t>પંચમહાલ</t>
  </si>
  <si>
    <t>શંખેશ્વર</t>
  </si>
  <si>
    <t>કુતિયાણા</t>
  </si>
  <si>
    <t>અમીરગઢ</t>
  </si>
  <si>
    <t>બનાસકાંઠા</t>
  </si>
  <si>
    <t>રાણપુર</t>
  </si>
  <si>
    <t>જગડિયા</t>
  </si>
  <si>
    <t>વલભીપુર</t>
  </si>
  <si>
    <t>સંતરામપુર</t>
  </si>
  <si>
    <t>મહીસાગર</t>
  </si>
  <si>
    <t>ગોજારીયા</t>
  </si>
  <si>
    <t>માળીયા</t>
  </si>
  <si>
    <t>ટંકારા</t>
  </si>
  <si>
    <t>વિછીયા</t>
  </si>
  <si>
    <t>વાઘોડીયા</t>
  </si>
  <si>
    <t>ઉંમરગામ</t>
  </si>
  <si>
    <t>વડાલી</t>
  </si>
  <si>
    <t>સાબરકાંઠા</t>
  </si>
  <si>
    <t>ઉમરપાડા</t>
  </si>
  <si>
    <t>સુરત</t>
  </si>
  <si>
    <t>ચુડા</t>
  </si>
  <si>
    <t>સુરેન્દ્રનગર</t>
  </si>
  <si>
    <t>વડોદરા સિટી</t>
  </si>
  <si>
    <t>ભરૂચ સિટી</t>
  </si>
  <si>
    <t>ભાવનગર સિટી</t>
  </si>
  <si>
    <t>રાજકોટ સિટી</t>
  </si>
  <si>
    <t>પાદરાડ</t>
  </si>
  <si>
    <t>અમરેલી</t>
  </si>
  <si>
    <t>આણંદ</t>
  </si>
  <si>
    <t>ખેડા</t>
  </si>
  <si>
    <t>છોટાઉદેપુર</t>
  </si>
  <si>
    <t>જામનગર</t>
  </si>
  <si>
    <t>દાહોદ</t>
  </si>
  <si>
    <t>નવસારી</t>
  </si>
  <si>
    <t>પાટણ</t>
  </si>
  <si>
    <t>પોરબંદર</t>
  </si>
  <si>
    <t>બોટાદ</t>
  </si>
  <si>
    <t>ભરૂચ</t>
  </si>
  <si>
    <t>ભાવનગર</t>
  </si>
  <si>
    <t>મહેસાણા</t>
  </si>
  <si>
    <t>મોરબી</t>
  </si>
  <si>
    <t>રાજકોટ</t>
  </si>
  <si>
    <t>વડોદરા</t>
  </si>
  <si>
    <t>વલસાડ</t>
  </si>
  <si>
    <t>અમદાવાદ સીટી</t>
  </si>
  <si>
    <t>મોડાસા</t>
  </si>
  <si>
    <t>ભુજ</t>
  </si>
  <si>
    <t>વેરાવળ</t>
  </si>
  <si>
    <t>જૂનાગઢ શહેર</t>
  </si>
  <si>
    <t>આહવા</t>
  </si>
  <si>
    <t>વ્યારા</t>
  </si>
  <si>
    <t>દ્વારકા</t>
  </si>
  <si>
    <t>નાંદોદ</t>
  </si>
  <si>
    <t>ગોધરા</t>
  </si>
  <si>
    <t>પાલનપુર</t>
  </si>
  <si>
    <t>લુણાવડા</t>
  </si>
  <si>
    <t>હિંમતનગર</t>
  </si>
  <si>
    <t>સુરત સીટી</t>
  </si>
  <si>
    <t>વઢવાણ</t>
  </si>
  <si>
    <t>બાવળા</t>
  </si>
  <si>
    <t>બગસરા</t>
  </si>
  <si>
    <t>ભિલોડા</t>
  </si>
  <si>
    <t>ખંભાત</t>
  </si>
  <si>
    <t>નડિયાદ</t>
  </si>
  <si>
    <t>કલોલ</t>
  </si>
  <si>
    <t>કોડીનાર</t>
  </si>
  <si>
    <t>સંખેડા</t>
  </si>
  <si>
    <t>જામજોધપુર</t>
  </si>
  <si>
    <t>જુનાગઢ ગ્રામ્ય</t>
  </si>
  <si>
    <t>વધાઈ</t>
  </si>
  <si>
    <t>ડોલવણ</t>
  </si>
  <si>
    <t>ઝાલોદ</t>
  </si>
  <si>
    <t>કલ્યાણપુર</t>
  </si>
  <si>
    <t>સાગબારા</t>
  </si>
  <si>
    <t>ગણદેવી</t>
  </si>
  <si>
    <t>હાલોલ</t>
  </si>
  <si>
    <t>રાધનપુર</t>
  </si>
  <si>
    <t>રાણાવાવ</t>
  </si>
  <si>
    <t>થરાદ</t>
  </si>
  <si>
    <t>ગઢડા</t>
  </si>
  <si>
    <t>અંકલેશ્વર</t>
  </si>
  <si>
    <t>ઘોઘા</t>
  </si>
  <si>
    <t>કડાણા</t>
  </si>
  <si>
    <t>કડી</t>
  </si>
  <si>
    <t>ગોંડલ</t>
  </si>
  <si>
    <t>કરજણ</t>
  </si>
  <si>
    <t>કપરાડા</t>
  </si>
  <si>
    <t>ખેડબ્રહ્મા</t>
  </si>
  <si>
    <t>કામરેજ</t>
  </si>
  <si>
    <t>પાટડી</t>
  </si>
  <si>
    <t>સાણંદ</t>
  </si>
  <si>
    <t>બાબરા</t>
  </si>
  <si>
    <t>ધનસુરા</t>
  </si>
  <si>
    <t>બોરસદ</t>
  </si>
  <si>
    <t>અંજાર</t>
  </si>
  <si>
    <t>કઠલાલ</t>
  </si>
  <si>
    <t>દહેગામ</t>
  </si>
  <si>
    <t>ઉના</t>
  </si>
  <si>
    <t>જેતપુર-પાવી</t>
  </si>
  <si>
    <t>જોડીયા</t>
  </si>
  <si>
    <t>ભેસાણ</t>
  </si>
  <si>
    <t>કુકરમુંડા</t>
  </si>
  <si>
    <t>ધાનપુર</t>
  </si>
  <si>
    <t>ભાણવડ</t>
  </si>
  <si>
    <t>ડેડીયાપાડા</t>
  </si>
  <si>
    <t>ચીખલી</t>
  </si>
  <si>
    <t>કાલોલ</t>
  </si>
  <si>
    <t>સિદ્ધપુર</t>
  </si>
  <si>
    <t>ધાનેરા</t>
  </si>
  <si>
    <t>બરવાળા</t>
  </si>
  <si>
    <t>આમોદ</t>
  </si>
  <si>
    <t>મહૂવા</t>
  </si>
  <si>
    <t>ખાનપુર</t>
  </si>
  <si>
    <t>ખેરાલુ</t>
  </si>
  <si>
    <t>મીયાણા</t>
  </si>
  <si>
    <t>ધોરાજી</t>
  </si>
  <si>
    <t>પારડી</t>
  </si>
  <si>
    <t>પ્રાંતિજ</t>
  </si>
  <si>
    <t>બારડોલી</t>
  </si>
  <si>
    <t>ચોટીલા</t>
  </si>
  <si>
    <t>ધોલેરા</t>
  </si>
  <si>
    <t>જાફરાબાદ</t>
  </si>
  <si>
    <t>બાયડ</t>
  </si>
  <si>
    <t>પેટલાદ</t>
  </si>
  <si>
    <t>અબડાસા(નલિયા)</t>
  </si>
  <si>
    <t>મહેમદાવાદ</t>
  </si>
  <si>
    <t>સુત્રાપાડા</t>
  </si>
  <si>
    <t>કવાટ</t>
  </si>
  <si>
    <t>લાલપુર</t>
  </si>
  <si>
    <t>કેશોદ</t>
  </si>
  <si>
    <t>સોનગઢ</t>
  </si>
  <si>
    <t>સિંગવડ</t>
  </si>
  <si>
    <t>ગરુડેશ્વર</t>
  </si>
  <si>
    <t>વાસંદા</t>
  </si>
  <si>
    <t>ઘોઘંબા</t>
  </si>
  <si>
    <t>ચાણસ્મા</t>
  </si>
  <si>
    <t>વાવ</t>
  </si>
  <si>
    <t>વાગરા</t>
  </si>
  <si>
    <t>ગારીયાધાર</t>
  </si>
  <si>
    <t>બાલાસિનોર</t>
  </si>
  <si>
    <t>બેચરાજી</t>
  </si>
  <si>
    <t>હળવદ</t>
  </si>
  <si>
    <t>જામકંડોરણા</t>
  </si>
  <si>
    <t>ભોઇ</t>
  </si>
  <si>
    <t>વાપી</t>
  </si>
  <si>
    <t>ઇડર</t>
  </si>
  <si>
    <t>માંગરોળ</t>
  </si>
  <si>
    <t>દસાડા</t>
  </si>
  <si>
    <t>ધંધુકા</t>
  </si>
  <si>
    <t>રાજુલા</t>
  </si>
  <si>
    <t>મેઘરજ</t>
  </si>
  <si>
    <t>તારાપુર</t>
  </si>
  <si>
    <t>માંડવી</t>
  </si>
  <si>
    <t>કપડવંજ</t>
  </si>
  <si>
    <t>ગીર ગઢડા</t>
  </si>
  <si>
    <t>બોડેલી</t>
  </si>
  <si>
    <t>ધ્રોળ</t>
  </si>
  <si>
    <t>માણાવદર</t>
  </si>
  <si>
    <t>નિઝર</t>
  </si>
  <si>
    <t>ફતેપુરા</t>
  </si>
  <si>
    <t>જલાલપોર</t>
  </si>
  <si>
    <t>જાંબુઘોડા</t>
  </si>
  <si>
    <t>સાંતલપુર</t>
  </si>
  <si>
    <t>દિયોદર</t>
  </si>
  <si>
    <t>હાંસોટ</t>
  </si>
  <si>
    <t>ઉમરાળા</t>
  </si>
  <si>
    <t>વીરપુર</t>
  </si>
  <si>
    <t>વડનગર</t>
  </si>
  <si>
    <t>વાંકાનેર</t>
  </si>
  <si>
    <t>જેતપુર</t>
  </si>
  <si>
    <t>સાવલી</t>
  </si>
  <si>
    <t>ધરમપુર</t>
  </si>
  <si>
    <t>તલોદ</t>
  </si>
  <si>
    <t>મહુવા</t>
  </si>
  <si>
    <t>લખતર</t>
  </si>
  <si>
    <t>ધોળકા</t>
  </si>
  <si>
    <t>ખાંભા</t>
  </si>
  <si>
    <t>સોજિત્રા</t>
  </si>
  <si>
    <t>મુંદ્રા</t>
  </si>
  <si>
    <t>ઠાસરા</t>
  </si>
  <si>
    <t>તાલાલા</t>
  </si>
  <si>
    <t>મેંદરડા</t>
  </si>
  <si>
    <t>વાલોડ</t>
  </si>
  <si>
    <t>ગરબાડા</t>
  </si>
  <si>
    <t>શહેરા</t>
  </si>
  <si>
    <t>હારીજ</t>
  </si>
  <si>
    <t>ડીસા</t>
  </si>
  <si>
    <t>જંબુસર</t>
  </si>
  <si>
    <t>જેસર</t>
  </si>
  <si>
    <t>વિસનગર</t>
  </si>
  <si>
    <t>જસદણ</t>
  </si>
  <si>
    <t>શિનોર</t>
  </si>
  <si>
    <t>પોશીના</t>
  </si>
  <si>
    <t>ઓલપાડ</t>
  </si>
  <si>
    <t>ધ્રાંગધ્રા</t>
  </si>
  <si>
    <t>દસ્ક્રોઇ</t>
  </si>
  <si>
    <t>ધારી</t>
  </si>
  <si>
    <t>આંકલાવ</t>
  </si>
  <si>
    <t>રાપર</t>
  </si>
  <si>
    <t>મહુધા</t>
  </si>
  <si>
    <t>માળિયા-હાટીના</t>
  </si>
  <si>
    <t>દેવગઢ બારીયા</t>
  </si>
  <si>
    <t>સમી</t>
  </si>
  <si>
    <t>કાંકરેજ</t>
  </si>
  <si>
    <t>નેત્રંગ</t>
  </si>
  <si>
    <t>પાલીતાણા</t>
  </si>
  <si>
    <t>વિજાપુર</t>
  </si>
  <si>
    <t>કોટડાસાંગાણી</t>
  </si>
  <si>
    <t>ડેસર</t>
  </si>
  <si>
    <t>વિજયનગર</t>
  </si>
  <si>
    <t>લીંબડી</t>
  </si>
  <si>
    <t>દેત્રોજ-રામપુરા</t>
  </si>
  <si>
    <t>લાઠી</t>
  </si>
  <si>
    <t>ગાંધીધામ</t>
  </si>
  <si>
    <t>ગલતેશ્વર</t>
  </si>
  <si>
    <t>લીમખેડા</t>
  </si>
  <si>
    <t>સરસ્વતી</t>
  </si>
  <si>
    <t>દાંતા</t>
  </si>
  <si>
    <t>વાલીયા</t>
  </si>
  <si>
    <t>શિહોર</t>
  </si>
  <si>
    <t>ઊંઝા</t>
  </si>
  <si>
    <t>પડધરી</t>
  </si>
  <si>
    <t>ચોર્યાસી</t>
  </si>
  <si>
    <t>થાનગઢ</t>
  </si>
  <si>
    <t>માંડલ</t>
  </si>
  <si>
    <t>સાવરકુંડલા</t>
  </si>
  <si>
    <t>લખપત</t>
  </si>
  <si>
    <t>માતર</t>
  </si>
  <si>
    <t>વિસાવદર</t>
  </si>
  <si>
    <t>દાંતીવાડા</t>
  </si>
  <si>
    <t>તળાજા</t>
  </si>
  <si>
    <t>જોટાણા</t>
  </si>
  <si>
    <t>ઉપલેટા</t>
  </si>
  <si>
    <t>પલસાણા</t>
  </si>
  <si>
    <t>સાયલા</t>
  </si>
  <si>
    <t>લીલીયા</t>
  </si>
  <si>
    <t>વડગામ</t>
  </si>
  <si>
    <t>સતલાસણા</t>
  </si>
  <si>
    <t>લોધિકા</t>
  </si>
  <si>
    <t>લાખણી</t>
  </si>
  <si>
    <t>ભાભર</t>
  </si>
  <si>
    <t>સુઈગામ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</si>
</sst>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7000000]dd/mm/yyyy"/>
  </numFmts>
  <fonts count="25" x14ac:knownFonts="1">
    <font>
      <sz val="11"/>
      <color theme="1"/>
      <name val="Calibri"/>
      <family val="2"/>
      <scheme val="minor"/>
    </font>
    <font>
      <sz val="13"/>
      <color theme="1"/>
      <name val="Shruti"/>
      <family val="2"/>
    </font>
    <font>
      <sz val="13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3"/>
      <color theme="1"/>
      <name val="Shruti"/>
      <family val="2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2"/>
      <color theme="1"/>
      <name val="Shruti"/>
      <family val="2"/>
    </font>
    <font>
      <sz val="16"/>
      <color theme="1"/>
      <name val="Calibri"/>
      <family val="2"/>
      <scheme val="minor"/>
    </font>
    <font>
      <sz val="14"/>
      <color theme="1"/>
      <name val="Shruti"/>
      <family val="2"/>
    </font>
    <font>
      <b/>
      <sz val="12"/>
      <color theme="1"/>
      <name val="Shruti"/>
      <family val="2"/>
    </font>
    <font>
      <b/>
      <sz val="14"/>
      <color theme="1"/>
      <name val="Shruti"/>
      <family val="2"/>
    </font>
    <font>
      <b/>
      <u val="double"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3"/>
      <color rgb="FF002060"/>
      <name val="Shruti"/>
      <family val="2"/>
    </font>
    <font>
      <b/>
      <sz val="14"/>
      <color indexed="81"/>
      <name val="Tahoma"/>
      <family val="2"/>
    </font>
    <font>
      <b/>
      <sz val="16"/>
      <color indexed="81"/>
      <name val="Tahoma"/>
      <family val="2"/>
    </font>
    <font>
      <b/>
      <sz val="18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3"/>
      <name val="Shruti"/>
      <family val="2"/>
    </font>
    <font>
      <sz val="16"/>
      <color theme="1"/>
      <name val="Shruti"/>
      <family val="2"/>
    </font>
    <font>
      <sz val="15"/>
      <color theme="1"/>
      <name val="Shruti"/>
      <family val="2"/>
    </font>
    <font>
      <sz val="9"/>
      <color rgb="FF222222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00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0" fillId="0" borderId="0" xfId="0" applyAlignment="1"/>
    <xf numFmtId="0" fontId="1" fillId="0" borderId="0" xfId="0" applyFont="1" applyAlignment="1">
      <alignment horizontal="left" wrapText="1"/>
    </xf>
    <xf numFmtId="0" fontId="3" fillId="0" borderId="0" xfId="0" applyFont="1"/>
    <xf numFmtId="14" fontId="1" fillId="0" borderId="0" xfId="0" applyNumberFormat="1" applyFont="1"/>
    <xf numFmtId="0" fontId="5" fillId="3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1" fillId="0" borderId="0" xfId="0" applyFont="1" applyAlignment="1">
      <alignment wrapText="1"/>
    </xf>
    <xf numFmtId="14" fontId="1" fillId="0" borderId="0" xfId="0" applyNumberFormat="1" applyFont="1" applyAlignment="1">
      <alignment horizontal="left" wrapText="1"/>
    </xf>
    <xf numFmtId="0" fontId="6" fillId="6" borderId="1" xfId="0" applyFont="1" applyFill="1" applyBorder="1" applyAlignment="1">
      <alignment horizontal="left" vertical="center"/>
    </xf>
    <xf numFmtId="0" fontId="1" fillId="0" borderId="0" xfId="0" applyFont="1" applyAlignment="1"/>
    <xf numFmtId="164" fontId="5" fillId="6" borderId="3" xfId="0" applyNumberFormat="1" applyFont="1" applyFill="1" applyBorder="1" applyAlignment="1">
      <alignment horizontal="left" vertical="center" wrapText="1"/>
    </xf>
    <xf numFmtId="0" fontId="7" fillId="0" borderId="0" xfId="0" applyFont="1"/>
    <xf numFmtId="0" fontId="7" fillId="0" borderId="0" xfId="0" applyFont="1" applyAlignment="1">
      <alignment horizontal="left" wrapText="1"/>
    </xf>
    <xf numFmtId="14" fontId="7" fillId="0" borderId="0" xfId="0" applyNumberFormat="1" applyFont="1" applyAlignment="1">
      <alignment horizontal="left" wrapText="1"/>
    </xf>
    <xf numFmtId="0" fontId="7" fillId="0" borderId="0" xfId="0" applyFont="1" applyAlignment="1"/>
    <xf numFmtId="0" fontId="7" fillId="0" borderId="0" xfId="0" applyFont="1" applyAlignment="1">
      <alignment vertical="center"/>
    </xf>
    <xf numFmtId="0" fontId="3" fillId="0" borderId="0" xfId="0" applyFont="1" applyAlignment="1"/>
    <xf numFmtId="0" fontId="7" fillId="0" borderId="4" xfId="0" applyFont="1" applyBorder="1" applyAlignment="1"/>
    <xf numFmtId="0" fontId="7" fillId="0" borderId="0" xfId="0" applyFont="1" applyBorder="1" applyAlignment="1"/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Border="1" applyAlignment="1">
      <alignment horizontal="left" wrapText="1"/>
    </xf>
    <xf numFmtId="14" fontId="7" fillId="0" borderId="0" xfId="0" applyNumberFormat="1" applyFont="1" applyBorder="1" applyAlignment="1">
      <alignment horizontal="left" wrapText="1"/>
    </xf>
    <xf numFmtId="0" fontId="0" fillId="0" borderId="0" xfId="0" applyBorder="1"/>
    <xf numFmtId="0" fontId="1" fillId="0" borderId="0" xfId="0" applyFont="1" applyBorder="1" applyAlignment="1"/>
    <xf numFmtId="0" fontId="1" fillId="0" borderId="0" xfId="0" applyFont="1" applyBorder="1" applyAlignment="1">
      <alignment vertical="center"/>
    </xf>
    <xf numFmtId="14" fontId="13" fillId="0" borderId="0" xfId="0" applyNumberFormat="1" applyFont="1" applyAlignment="1">
      <alignment horizontal="left"/>
    </xf>
    <xf numFmtId="0" fontId="13" fillId="0" borderId="0" xfId="0" applyFont="1" applyAlignment="1">
      <alignment horizontal="right"/>
    </xf>
    <xf numFmtId="0" fontId="8" fillId="6" borderId="1" xfId="0" applyFont="1" applyFill="1" applyBorder="1" applyAlignment="1">
      <alignment horizontal="left" vertical="center" wrapText="1"/>
    </xf>
    <xf numFmtId="49" fontId="5" fillId="4" borderId="1" xfId="0" applyNumberFormat="1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>
      <alignment horizontal="left" vertical="center"/>
    </xf>
    <xf numFmtId="49" fontId="5" fillId="6" borderId="1" xfId="0" applyNumberFormat="1" applyFont="1" applyFill="1" applyBorder="1" applyAlignment="1">
      <alignment horizontal="left" vertical="center"/>
    </xf>
    <xf numFmtId="0" fontId="10" fillId="0" borderId="0" xfId="0" applyFont="1"/>
    <xf numFmtId="0" fontId="5" fillId="5" borderId="1" xfId="0" applyFont="1" applyFill="1" applyBorder="1" applyAlignment="1">
      <alignment horizontal="right" vertical="center"/>
    </xf>
    <xf numFmtId="0" fontId="5" fillId="5" borderId="1" xfId="0" applyFont="1" applyFill="1" applyBorder="1" applyAlignment="1" applyProtection="1">
      <alignment horizontal="right" vertical="center"/>
    </xf>
    <xf numFmtId="0" fontId="15" fillId="0" borderId="0" xfId="0" applyFont="1" applyAlignment="1">
      <alignment horizontal="center" vertical="center"/>
    </xf>
    <xf numFmtId="0" fontId="1" fillId="0" borderId="0" xfId="0" applyFont="1" applyProtection="1">
      <protection hidden="1"/>
    </xf>
    <xf numFmtId="14" fontId="1" fillId="0" borderId="0" xfId="0" applyNumberFormat="1" applyFont="1" applyProtection="1">
      <protection hidden="1"/>
    </xf>
    <xf numFmtId="14" fontId="1" fillId="0" borderId="0" xfId="0" applyNumberFormat="1" applyFont="1" applyAlignment="1" applyProtection="1">
      <alignment horizontal="left" wrapText="1"/>
      <protection hidden="1"/>
    </xf>
    <xf numFmtId="0" fontId="1" fillId="0" borderId="0" xfId="0" applyFont="1" applyAlignment="1" applyProtection="1">
      <alignment wrapText="1"/>
      <protection hidden="1"/>
    </xf>
    <xf numFmtId="0" fontId="0" fillId="0" borderId="0" xfId="0" applyAlignment="1" applyProtection="1">
      <alignment wrapText="1"/>
      <protection hidden="1"/>
    </xf>
    <xf numFmtId="0" fontId="1" fillId="0" borderId="0" xfId="0" applyFont="1" applyAlignment="1" applyProtection="1">
      <alignment vertical="center"/>
      <protection hidden="1"/>
    </xf>
    <xf numFmtId="0" fontId="0" fillId="0" borderId="0" xfId="0" applyProtection="1">
      <protection hidden="1"/>
    </xf>
    <xf numFmtId="0" fontId="7" fillId="0" borderId="0" xfId="0" applyFont="1" applyProtection="1">
      <protection hidden="1"/>
    </xf>
    <xf numFmtId="14" fontId="13" fillId="0" borderId="0" xfId="0" applyNumberFormat="1" applyFont="1" applyAlignment="1" applyProtection="1">
      <alignment horizontal="left" vertical="center"/>
      <protection hidden="1"/>
    </xf>
    <xf numFmtId="0" fontId="6" fillId="0" borderId="0" xfId="0" applyFont="1" applyFill="1" applyAlignment="1">
      <alignment vertical="center" wrapText="1"/>
    </xf>
    <xf numFmtId="0" fontId="0" fillId="0" borderId="0" xfId="0" applyFill="1"/>
    <xf numFmtId="0" fontId="19" fillId="0" borderId="0" xfId="0" applyFont="1"/>
    <xf numFmtId="14" fontId="13" fillId="0" borderId="0" xfId="0" applyNumberFormat="1" applyFont="1" applyAlignment="1" applyProtection="1">
      <alignment horizontal="left"/>
      <protection hidden="1"/>
    </xf>
    <xf numFmtId="0" fontId="10" fillId="0" borderId="0" xfId="0" applyFont="1" applyProtection="1">
      <protection hidden="1"/>
    </xf>
    <xf numFmtId="0" fontId="24" fillId="0" borderId="0" xfId="0" applyFont="1"/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14" fillId="7" borderId="5" xfId="0" applyFont="1" applyFill="1" applyBorder="1" applyAlignment="1">
      <alignment horizontal="center" vertical="center" textRotation="90" wrapText="1"/>
    </xf>
    <xf numFmtId="0" fontId="15" fillId="0" borderId="0" xfId="0" applyFont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left" vertical="center"/>
      <protection hidden="1"/>
    </xf>
    <xf numFmtId="14" fontId="7" fillId="0" borderId="0" xfId="0" applyNumberFormat="1" applyFont="1" applyAlignment="1" applyProtection="1">
      <alignment horizontal="left" vertical="center"/>
      <protection hidden="1"/>
    </xf>
    <xf numFmtId="0" fontId="10" fillId="0" borderId="0" xfId="0" applyFont="1" applyAlignment="1" applyProtection="1">
      <alignment horizontal="left" vertical="center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1" fillId="0" borderId="0" xfId="0" applyFont="1" applyAlignment="1" applyProtection="1">
      <alignment horizontal="justify" vertical="justify" wrapText="1"/>
      <protection hidden="1"/>
    </xf>
    <xf numFmtId="0" fontId="12" fillId="0" borderId="0" xfId="0" applyFont="1" applyAlignment="1" applyProtection="1">
      <alignment horizontal="center"/>
      <protection hidden="1"/>
    </xf>
    <xf numFmtId="0" fontId="13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 applyProtection="1">
      <alignment horizontal="justify" vertical="center" wrapText="1"/>
      <protection hidden="1"/>
    </xf>
    <xf numFmtId="0" fontId="23" fillId="0" borderId="0" xfId="0" applyFont="1" applyAlignment="1" applyProtection="1">
      <alignment horizontal="justify" vertical="justify" wrapText="1"/>
      <protection hidden="1"/>
    </xf>
    <xf numFmtId="14" fontId="10" fillId="0" borderId="0" xfId="0" applyNumberFormat="1" applyFont="1" applyAlignment="1" applyProtection="1">
      <alignment horizontal="left" vertical="center"/>
      <protection hidden="1"/>
    </xf>
    <xf numFmtId="0" fontId="22" fillId="0" borderId="0" xfId="0" applyFont="1" applyAlignment="1" applyProtection="1">
      <alignment horizontal="justify" vertical="justify" wrapText="1"/>
      <protection hidden="1"/>
    </xf>
    <xf numFmtId="0" fontId="13" fillId="0" borderId="0" xfId="0" applyFont="1" applyAlignment="1">
      <alignment horizontal="right"/>
    </xf>
    <xf numFmtId="0" fontId="6" fillId="3" borderId="0" xfId="0" applyFont="1" applyFill="1" applyAlignment="1">
      <alignment horizontal="center" vertical="center" wrapText="1"/>
    </xf>
    <xf numFmtId="0" fontId="21" fillId="0" borderId="0" xfId="0" applyFont="1" applyAlignment="1" applyProtection="1">
      <alignment horizontal="center" vertical="center"/>
      <protection hidden="1"/>
    </xf>
    <xf numFmtId="0" fontId="1" fillId="0" borderId="0" xfId="0" applyFont="1" applyAlignment="1" applyProtection="1">
      <alignment horizontal="justify" vertical="center" wrapText="1"/>
      <protection hidden="1"/>
    </xf>
    <xf numFmtId="0" fontId="9" fillId="0" borderId="0" xfId="0" applyFont="1" applyAlignment="1" applyProtection="1">
      <alignment horizontal="justify" wrapText="1"/>
      <protection hidden="1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4" fillId="0" borderId="0" xfId="0" applyFont="1" applyAlignment="1" applyProtection="1">
      <alignment horizontal="justify" vertical="center" wrapText="1"/>
      <protection hidden="1"/>
    </xf>
    <xf numFmtId="0" fontId="1" fillId="0" borderId="0" xfId="0" applyFont="1" applyAlignment="1" applyProtection="1">
      <alignment horizontal="left" wrapText="1"/>
      <protection hidden="1"/>
    </xf>
  </cellXfs>
  <cellStyles count="1">
    <cellStyle name="Normal" xfId="0" builtinId="0"/>
  </cellStyles>
  <dxfs count="1">
    <dxf>
      <fill>
        <patternFill>
          <bgColor theme="7" tint="0.39994506668294322"/>
        </patternFill>
      </fill>
    </dxf>
  </dxfs>
  <tableStyles count="0" defaultTableStyle="TableStyleMedium9" defaultPivotStyle="PivotStyleLight16"/>
  <colors>
    <mruColors>
      <color rgb="FF339933"/>
      <color rgb="FF003300"/>
      <color rgb="FF660066"/>
      <color rgb="FF3333FF"/>
      <color rgb="FF00FF00"/>
      <color rgb="FF00FFCC"/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jpeg"/><Relationship Id="rId3" Type="http://schemas.openxmlformats.org/officeDocument/2006/relationships/hyperlink" Target="#'&#2724;&#2750;&#2738;&#2753;&#2709;&#2750;&#2734;&#2750;&#2690; &#2715;&#2753;&#2719;&#2750; &#2742;&#2751;&#2709;&#2765;&#2743;&#2709; &#2728;&#2752; &#2693;&#2736;&#2716;&#2752;'!A1"/><Relationship Id="rId7" Type="http://schemas.openxmlformats.org/officeDocument/2006/relationships/hyperlink" Target="#'&#2715;&#2753;&#2719;&#2750; &#2725;&#2735;&#2750; &#2728;&#2763; &#2736;&#2751;&#2730;&#2763;&#2736;&#2765;&#2719; '!A1"/><Relationship Id="rId12" Type="http://schemas.openxmlformats.org/officeDocument/2006/relationships/hyperlink" Target="#INDEX!A1"/><Relationship Id="rId2" Type="http://schemas.openxmlformats.org/officeDocument/2006/relationships/image" Target="../media/image1.jpeg"/><Relationship Id="rId1" Type="http://schemas.openxmlformats.org/officeDocument/2006/relationships/hyperlink" Target="#'&#2716;&#2752;&#2738;&#2765;&#2738;&#2750;&#2734;&#2750;&#2690; &#2715;&#2753;&#2719;&#2750; &#2742;&#2751;&#2709;&#2765;&#2743;&#2709; &#2728;&#2752; &#2693;&#2736;&#2716;&#2752;'!A1"/><Relationship Id="rId6" Type="http://schemas.openxmlformats.org/officeDocument/2006/relationships/hyperlink" Target="#'&#2715;&#2753;&#2719;&#2750; &#2725;&#2735;&#2750; &#2728;&#2763; &#2736;&#2751;&#2730;&#2763;&#2736;&#2765;&#2719; &#2716;&#2752;&#2738;&#2765;&#2738;&#2763;'!A1"/><Relationship Id="rId11" Type="http://schemas.openxmlformats.org/officeDocument/2006/relationships/hyperlink" Target="#'&#2745;&#2750;&#2716;&#2736; &#2709;&#2736;&#2765;&#2735;&#2750;&#2728;&#2763; &#2736;&#2751;&#2730;&#2763;&#2736;&#2765;&#2719; &#2738;&#2759;&#2719;&#2736;&#2730;&#2759;&#2721;'!A1"/><Relationship Id="rId5" Type="http://schemas.openxmlformats.org/officeDocument/2006/relationships/hyperlink" Target="#'&#2724;&#2750;&#2738;&#2753;&#2709;&#2750;&#2734;&#2750;&#2690; &#2745;&#2750;&#2716;&#2736; &#2742;&#2751;&#2709;&#2765;&#2743;&#2709;&#2728;&#2752; &#2693;&#2736;&#2716;'!A1"/><Relationship Id="rId10" Type="http://schemas.openxmlformats.org/officeDocument/2006/relationships/hyperlink" Target="#'&#2745;&#2750;&#2716;&#2736; &#2725;&#2735;&#2750; &#2728;&#2763; &#2736;&#2751;&#2730;&#2763;&#2736;&#2765;&#2719; '!A1"/><Relationship Id="rId4" Type="http://schemas.openxmlformats.org/officeDocument/2006/relationships/hyperlink" Target="#'&#2716;&#2752;&#2738;&#2765;&#2738;&#2750;&#2734;&#2750;&#2690; &#2745;&#2750;&#2716;&#2736; &#2742;&#2751;&#2709;&#2765;&#2743;&#2709;&#2728;&#2752; &#2693;&#2736;&#2716;&#2752; '!A1"/><Relationship Id="rId9" Type="http://schemas.openxmlformats.org/officeDocument/2006/relationships/hyperlink" Target="#'&#2715;&#2753;&#2719;&#2750; &#2709;&#2736;&#2765;&#2735;&#2750;&#2728;&#2763; &#2736;&#2751;&#2730;&#2763;&#2736;&#2765;&#2719; &#2738;&#2759;&#2719;&#2736;&#2730;&#2759;&#2721;'!A1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jpeg"/><Relationship Id="rId3" Type="http://schemas.openxmlformats.org/officeDocument/2006/relationships/hyperlink" Target="#'&#2724;&#2750;&#2738;&#2753;&#2709;&#2750;&#2734;&#2750;&#2690; &#2715;&#2753;&#2719;&#2750; &#2742;&#2751;&#2709;&#2765;&#2743;&#2709; &#2728;&#2752; &#2693;&#2736;&#2716;&#2752;'!A1"/><Relationship Id="rId7" Type="http://schemas.openxmlformats.org/officeDocument/2006/relationships/hyperlink" Target="#'&#2715;&#2753;&#2719;&#2750; &#2725;&#2735;&#2750; &#2728;&#2763; &#2736;&#2751;&#2730;&#2763;&#2736;&#2765;&#2719; '!A1"/><Relationship Id="rId12" Type="http://schemas.openxmlformats.org/officeDocument/2006/relationships/hyperlink" Target="#INDEX!A1"/><Relationship Id="rId2" Type="http://schemas.openxmlformats.org/officeDocument/2006/relationships/image" Target="../media/image1.jpeg"/><Relationship Id="rId1" Type="http://schemas.openxmlformats.org/officeDocument/2006/relationships/hyperlink" Target="#'&#2716;&#2752;&#2738;&#2765;&#2738;&#2750;&#2734;&#2750;&#2690; &#2715;&#2753;&#2719;&#2750; &#2742;&#2751;&#2709;&#2765;&#2743;&#2709; &#2728;&#2752; &#2693;&#2736;&#2716;&#2752;'!A1"/><Relationship Id="rId6" Type="http://schemas.openxmlformats.org/officeDocument/2006/relationships/hyperlink" Target="#'&#2715;&#2753;&#2719;&#2750; &#2725;&#2735;&#2750; &#2728;&#2763; &#2736;&#2751;&#2730;&#2763;&#2736;&#2765;&#2719; &#2716;&#2752;&#2738;&#2765;&#2738;&#2763;'!A1"/><Relationship Id="rId11" Type="http://schemas.openxmlformats.org/officeDocument/2006/relationships/hyperlink" Target="#'&#2745;&#2750;&#2716;&#2736; &#2709;&#2736;&#2765;&#2735;&#2750;&#2728;&#2763; &#2736;&#2751;&#2730;&#2763;&#2736;&#2765;&#2719; &#2738;&#2759;&#2719;&#2736;&#2730;&#2759;&#2721;'!A1"/><Relationship Id="rId5" Type="http://schemas.openxmlformats.org/officeDocument/2006/relationships/hyperlink" Target="#'&#2724;&#2750;&#2738;&#2753;&#2709;&#2750;&#2734;&#2750;&#2690; &#2745;&#2750;&#2716;&#2736; &#2742;&#2751;&#2709;&#2765;&#2743;&#2709;&#2728;&#2752; &#2693;&#2736;&#2716;'!A1"/><Relationship Id="rId10" Type="http://schemas.openxmlformats.org/officeDocument/2006/relationships/hyperlink" Target="#'&#2745;&#2750;&#2716;&#2736; &#2725;&#2735;&#2750; &#2728;&#2763; &#2736;&#2751;&#2730;&#2763;&#2736;&#2765;&#2719; '!A1"/><Relationship Id="rId4" Type="http://schemas.openxmlformats.org/officeDocument/2006/relationships/hyperlink" Target="#'&#2716;&#2752;&#2738;&#2765;&#2738;&#2750;&#2734;&#2750;&#2690; &#2745;&#2750;&#2716;&#2736; &#2742;&#2751;&#2709;&#2765;&#2743;&#2709;&#2728;&#2752; &#2693;&#2736;&#2716;&#2752; '!A1"/><Relationship Id="rId9" Type="http://schemas.openxmlformats.org/officeDocument/2006/relationships/hyperlink" Target="#'&#2715;&#2753;&#2719;&#2750; &#2709;&#2736;&#2765;&#2735;&#2750;&#2728;&#2763; &#2736;&#2751;&#2730;&#2763;&#2736;&#2765;&#2719; &#2738;&#2759;&#2719;&#2736;&#2730;&#2759;&#2721;'!A1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jpeg"/><Relationship Id="rId3" Type="http://schemas.openxmlformats.org/officeDocument/2006/relationships/hyperlink" Target="#'&#2724;&#2750;&#2738;&#2753;&#2709;&#2750;&#2734;&#2750;&#2690; &#2715;&#2753;&#2719;&#2750; &#2742;&#2751;&#2709;&#2765;&#2743;&#2709; &#2728;&#2752; &#2693;&#2736;&#2716;&#2752;'!A1"/><Relationship Id="rId7" Type="http://schemas.openxmlformats.org/officeDocument/2006/relationships/hyperlink" Target="#'&#2715;&#2753;&#2719;&#2750; &#2725;&#2735;&#2750; &#2728;&#2763; &#2736;&#2751;&#2730;&#2763;&#2736;&#2765;&#2719; '!A1"/><Relationship Id="rId12" Type="http://schemas.openxmlformats.org/officeDocument/2006/relationships/hyperlink" Target="#INDEX!A1"/><Relationship Id="rId2" Type="http://schemas.openxmlformats.org/officeDocument/2006/relationships/image" Target="../media/image1.jpeg"/><Relationship Id="rId1" Type="http://schemas.openxmlformats.org/officeDocument/2006/relationships/hyperlink" Target="#'&#2716;&#2752;&#2738;&#2765;&#2738;&#2750;&#2734;&#2750;&#2690; &#2715;&#2753;&#2719;&#2750; &#2742;&#2751;&#2709;&#2765;&#2743;&#2709; &#2728;&#2752; &#2693;&#2736;&#2716;&#2752;'!A1"/><Relationship Id="rId6" Type="http://schemas.openxmlformats.org/officeDocument/2006/relationships/hyperlink" Target="#'&#2715;&#2753;&#2719;&#2750; &#2725;&#2735;&#2750; &#2728;&#2763; &#2736;&#2751;&#2730;&#2763;&#2736;&#2765;&#2719; &#2716;&#2752;&#2738;&#2765;&#2738;&#2763;'!A1"/><Relationship Id="rId11" Type="http://schemas.openxmlformats.org/officeDocument/2006/relationships/hyperlink" Target="#'&#2745;&#2750;&#2716;&#2736; &#2709;&#2736;&#2765;&#2735;&#2750;&#2728;&#2763; &#2736;&#2751;&#2730;&#2763;&#2736;&#2765;&#2719; &#2738;&#2759;&#2719;&#2736;&#2730;&#2759;&#2721;'!A1"/><Relationship Id="rId5" Type="http://schemas.openxmlformats.org/officeDocument/2006/relationships/hyperlink" Target="#'&#2724;&#2750;&#2738;&#2753;&#2709;&#2750;&#2734;&#2750;&#2690; &#2745;&#2750;&#2716;&#2736; &#2742;&#2751;&#2709;&#2765;&#2743;&#2709;&#2728;&#2752; &#2693;&#2736;&#2716;'!A1"/><Relationship Id="rId10" Type="http://schemas.openxmlformats.org/officeDocument/2006/relationships/hyperlink" Target="#'&#2745;&#2750;&#2716;&#2736; &#2725;&#2735;&#2750; &#2728;&#2763; &#2736;&#2751;&#2730;&#2763;&#2736;&#2765;&#2719; '!A1"/><Relationship Id="rId4" Type="http://schemas.openxmlformats.org/officeDocument/2006/relationships/hyperlink" Target="#'&#2716;&#2752;&#2738;&#2765;&#2738;&#2750;&#2734;&#2750;&#2690; &#2745;&#2750;&#2716;&#2736; &#2742;&#2751;&#2709;&#2765;&#2743;&#2709;&#2728;&#2752; &#2693;&#2736;&#2716;&#2752; '!A1"/><Relationship Id="rId9" Type="http://schemas.openxmlformats.org/officeDocument/2006/relationships/hyperlink" Target="#'&#2715;&#2753;&#2719;&#2750; &#2709;&#2736;&#2765;&#2735;&#2750;&#2728;&#2763; &#2736;&#2751;&#2730;&#2763;&#2736;&#2765;&#2719; &#2738;&#2759;&#2719;&#2736;&#2730;&#2759;&#2721;'!A1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jpeg"/><Relationship Id="rId3" Type="http://schemas.openxmlformats.org/officeDocument/2006/relationships/hyperlink" Target="#'&#2724;&#2750;&#2738;&#2753;&#2709;&#2750;&#2734;&#2750;&#2690; &#2715;&#2753;&#2719;&#2750; &#2742;&#2751;&#2709;&#2765;&#2743;&#2709; &#2728;&#2752; &#2693;&#2736;&#2716;&#2752;'!A1"/><Relationship Id="rId7" Type="http://schemas.openxmlformats.org/officeDocument/2006/relationships/hyperlink" Target="#'&#2715;&#2753;&#2719;&#2750; &#2725;&#2735;&#2750; &#2728;&#2763; &#2736;&#2751;&#2730;&#2763;&#2736;&#2765;&#2719; '!A1"/><Relationship Id="rId12" Type="http://schemas.openxmlformats.org/officeDocument/2006/relationships/hyperlink" Target="#INDEX!A1"/><Relationship Id="rId2" Type="http://schemas.openxmlformats.org/officeDocument/2006/relationships/image" Target="../media/image1.jpeg"/><Relationship Id="rId1" Type="http://schemas.openxmlformats.org/officeDocument/2006/relationships/hyperlink" Target="#'&#2716;&#2752;&#2738;&#2765;&#2738;&#2750;&#2734;&#2750;&#2690; &#2715;&#2753;&#2719;&#2750; &#2742;&#2751;&#2709;&#2765;&#2743;&#2709; &#2728;&#2752; &#2693;&#2736;&#2716;&#2752;'!A1"/><Relationship Id="rId6" Type="http://schemas.openxmlformats.org/officeDocument/2006/relationships/hyperlink" Target="#'&#2715;&#2753;&#2719;&#2750; &#2725;&#2735;&#2750; &#2728;&#2763; &#2736;&#2751;&#2730;&#2763;&#2736;&#2765;&#2719; &#2716;&#2752;&#2738;&#2765;&#2738;&#2763;'!A1"/><Relationship Id="rId11" Type="http://schemas.openxmlformats.org/officeDocument/2006/relationships/hyperlink" Target="#'&#2745;&#2750;&#2716;&#2736; &#2709;&#2736;&#2765;&#2735;&#2750;&#2728;&#2763; &#2736;&#2751;&#2730;&#2763;&#2736;&#2765;&#2719; &#2738;&#2759;&#2719;&#2736;&#2730;&#2759;&#2721;'!A1"/><Relationship Id="rId5" Type="http://schemas.openxmlformats.org/officeDocument/2006/relationships/hyperlink" Target="#'&#2724;&#2750;&#2738;&#2753;&#2709;&#2750;&#2734;&#2750;&#2690; &#2745;&#2750;&#2716;&#2736; &#2742;&#2751;&#2709;&#2765;&#2743;&#2709;&#2728;&#2752; &#2693;&#2736;&#2716;'!A1"/><Relationship Id="rId10" Type="http://schemas.openxmlformats.org/officeDocument/2006/relationships/hyperlink" Target="#'&#2745;&#2750;&#2716;&#2736; &#2725;&#2735;&#2750; &#2728;&#2763; &#2736;&#2751;&#2730;&#2763;&#2736;&#2765;&#2719; '!A1"/><Relationship Id="rId4" Type="http://schemas.openxmlformats.org/officeDocument/2006/relationships/hyperlink" Target="#'&#2716;&#2752;&#2738;&#2765;&#2738;&#2750;&#2734;&#2750;&#2690; &#2745;&#2750;&#2716;&#2736; &#2742;&#2751;&#2709;&#2765;&#2743;&#2709;&#2728;&#2752; &#2693;&#2736;&#2716;&#2752; '!A1"/><Relationship Id="rId9" Type="http://schemas.openxmlformats.org/officeDocument/2006/relationships/hyperlink" Target="#'&#2715;&#2753;&#2719;&#2750; &#2709;&#2736;&#2765;&#2735;&#2750;&#2728;&#2763; &#2736;&#2751;&#2730;&#2763;&#2736;&#2765;&#2719; &#2738;&#2759;&#2719;&#2736;&#2730;&#2759;&#2721;'!A1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jpeg"/><Relationship Id="rId3" Type="http://schemas.openxmlformats.org/officeDocument/2006/relationships/hyperlink" Target="#'&#2724;&#2750;&#2738;&#2753;&#2709;&#2750;&#2734;&#2750;&#2690; &#2715;&#2753;&#2719;&#2750; &#2742;&#2751;&#2709;&#2765;&#2743;&#2709; &#2728;&#2752; &#2693;&#2736;&#2716;&#2752;'!A1"/><Relationship Id="rId7" Type="http://schemas.openxmlformats.org/officeDocument/2006/relationships/hyperlink" Target="#'&#2715;&#2753;&#2719;&#2750; &#2725;&#2735;&#2750; &#2728;&#2763; &#2736;&#2751;&#2730;&#2763;&#2736;&#2765;&#2719; '!A1"/><Relationship Id="rId12" Type="http://schemas.openxmlformats.org/officeDocument/2006/relationships/hyperlink" Target="#INDEX!A1"/><Relationship Id="rId2" Type="http://schemas.openxmlformats.org/officeDocument/2006/relationships/image" Target="../media/image1.jpeg"/><Relationship Id="rId1" Type="http://schemas.openxmlformats.org/officeDocument/2006/relationships/hyperlink" Target="#'&#2716;&#2752;&#2738;&#2765;&#2738;&#2750;&#2734;&#2750;&#2690; &#2715;&#2753;&#2719;&#2750; &#2742;&#2751;&#2709;&#2765;&#2743;&#2709; &#2728;&#2752; &#2693;&#2736;&#2716;&#2752;'!A1"/><Relationship Id="rId6" Type="http://schemas.openxmlformats.org/officeDocument/2006/relationships/hyperlink" Target="#'&#2715;&#2753;&#2719;&#2750; &#2725;&#2735;&#2750; &#2728;&#2763; &#2736;&#2751;&#2730;&#2763;&#2736;&#2765;&#2719; &#2716;&#2752;&#2738;&#2765;&#2738;&#2763;'!A1"/><Relationship Id="rId11" Type="http://schemas.openxmlformats.org/officeDocument/2006/relationships/hyperlink" Target="#'&#2745;&#2750;&#2716;&#2736; &#2709;&#2736;&#2765;&#2735;&#2750;&#2728;&#2763; &#2736;&#2751;&#2730;&#2763;&#2736;&#2765;&#2719; &#2738;&#2759;&#2719;&#2736;&#2730;&#2759;&#2721;'!A1"/><Relationship Id="rId5" Type="http://schemas.openxmlformats.org/officeDocument/2006/relationships/hyperlink" Target="#'&#2724;&#2750;&#2738;&#2753;&#2709;&#2750;&#2734;&#2750;&#2690; &#2745;&#2750;&#2716;&#2736; &#2742;&#2751;&#2709;&#2765;&#2743;&#2709;&#2728;&#2752; &#2693;&#2736;&#2716;'!A1"/><Relationship Id="rId10" Type="http://schemas.openxmlformats.org/officeDocument/2006/relationships/hyperlink" Target="#'&#2745;&#2750;&#2716;&#2736; &#2725;&#2735;&#2750; &#2728;&#2763; &#2736;&#2751;&#2730;&#2763;&#2736;&#2765;&#2719; '!A1"/><Relationship Id="rId4" Type="http://schemas.openxmlformats.org/officeDocument/2006/relationships/hyperlink" Target="#'&#2716;&#2752;&#2738;&#2765;&#2738;&#2750;&#2734;&#2750;&#2690; &#2745;&#2750;&#2716;&#2736; &#2742;&#2751;&#2709;&#2765;&#2743;&#2709;&#2728;&#2752; &#2693;&#2736;&#2716;&#2752; '!A1"/><Relationship Id="rId9" Type="http://schemas.openxmlformats.org/officeDocument/2006/relationships/hyperlink" Target="#'&#2715;&#2753;&#2719;&#2750; &#2709;&#2736;&#2765;&#2735;&#2750;&#2728;&#2763; &#2736;&#2751;&#2730;&#2763;&#2736;&#2765;&#2719; &#2738;&#2759;&#2719;&#2736;&#2730;&#2759;&#2721;'!A1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jpeg"/><Relationship Id="rId3" Type="http://schemas.openxmlformats.org/officeDocument/2006/relationships/hyperlink" Target="#'&#2724;&#2750;&#2738;&#2753;&#2709;&#2750;&#2734;&#2750;&#2690; &#2715;&#2753;&#2719;&#2750; &#2742;&#2751;&#2709;&#2765;&#2743;&#2709; &#2728;&#2752; &#2693;&#2736;&#2716;&#2752;'!A1"/><Relationship Id="rId7" Type="http://schemas.openxmlformats.org/officeDocument/2006/relationships/hyperlink" Target="#'&#2715;&#2753;&#2719;&#2750; &#2725;&#2735;&#2750; &#2728;&#2763; &#2736;&#2751;&#2730;&#2763;&#2736;&#2765;&#2719; '!A1"/><Relationship Id="rId12" Type="http://schemas.openxmlformats.org/officeDocument/2006/relationships/hyperlink" Target="#INDEX!A1"/><Relationship Id="rId2" Type="http://schemas.openxmlformats.org/officeDocument/2006/relationships/image" Target="../media/image1.jpeg"/><Relationship Id="rId1" Type="http://schemas.openxmlformats.org/officeDocument/2006/relationships/hyperlink" Target="#'&#2716;&#2752;&#2738;&#2765;&#2738;&#2750;&#2734;&#2750;&#2690; &#2715;&#2753;&#2719;&#2750; &#2742;&#2751;&#2709;&#2765;&#2743;&#2709; &#2728;&#2752; &#2693;&#2736;&#2716;&#2752;'!A1"/><Relationship Id="rId6" Type="http://schemas.openxmlformats.org/officeDocument/2006/relationships/hyperlink" Target="#'&#2715;&#2753;&#2719;&#2750; &#2725;&#2735;&#2750; &#2728;&#2763; &#2736;&#2751;&#2730;&#2763;&#2736;&#2765;&#2719; &#2716;&#2752;&#2738;&#2765;&#2738;&#2763;'!A1"/><Relationship Id="rId11" Type="http://schemas.openxmlformats.org/officeDocument/2006/relationships/hyperlink" Target="#'&#2745;&#2750;&#2716;&#2736; &#2709;&#2736;&#2765;&#2735;&#2750;&#2728;&#2763; &#2736;&#2751;&#2730;&#2763;&#2736;&#2765;&#2719; &#2738;&#2759;&#2719;&#2736;&#2730;&#2759;&#2721;'!A1"/><Relationship Id="rId5" Type="http://schemas.openxmlformats.org/officeDocument/2006/relationships/hyperlink" Target="#'&#2724;&#2750;&#2738;&#2753;&#2709;&#2750;&#2734;&#2750;&#2690; &#2745;&#2750;&#2716;&#2736; &#2742;&#2751;&#2709;&#2765;&#2743;&#2709;&#2728;&#2752; &#2693;&#2736;&#2716;'!A1"/><Relationship Id="rId10" Type="http://schemas.openxmlformats.org/officeDocument/2006/relationships/hyperlink" Target="#'&#2745;&#2750;&#2716;&#2736; &#2725;&#2735;&#2750; &#2728;&#2763; &#2736;&#2751;&#2730;&#2763;&#2736;&#2765;&#2719; '!A1"/><Relationship Id="rId4" Type="http://schemas.openxmlformats.org/officeDocument/2006/relationships/hyperlink" Target="#'&#2716;&#2752;&#2738;&#2765;&#2738;&#2750;&#2734;&#2750;&#2690; &#2745;&#2750;&#2716;&#2736; &#2742;&#2751;&#2709;&#2765;&#2743;&#2709;&#2728;&#2752; &#2693;&#2736;&#2716;&#2752; '!A1"/><Relationship Id="rId9" Type="http://schemas.openxmlformats.org/officeDocument/2006/relationships/hyperlink" Target="#'&#2715;&#2753;&#2719;&#2750; &#2709;&#2736;&#2765;&#2735;&#2750;&#2728;&#2763; &#2736;&#2751;&#2730;&#2763;&#2736;&#2765;&#2719; &#2738;&#2759;&#2719;&#2736;&#2730;&#2759;&#2721;'!A1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jpeg"/><Relationship Id="rId3" Type="http://schemas.openxmlformats.org/officeDocument/2006/relationships/hyperlink" Target="#'&#2724;&#2750;&#2738;&#2753;&#2709;&#2750;&#2734;&#2750;&#2690; &#2715;&#2753;&#2719;&#2750; &#2742;&#2751;&#2709;&#2765;&#2743;&#2709; &#2728;&#2752; &#2693;&#2736;&#2716;&#2752;'!A1"/><Relationship Id="rId7" Type="http://schemas.openxmlformats.org/officeDocument/2006/relationships/hyperlink" Target="#'&#2715;&#2753;&#2719;&#2750; &#2725;&#2735;&#2750; &#2728;&#2763; &#2736;&#2751;&#2730;&#2763;&#2736;&#2765;&#2719; '!A1"/><Relationship Id="rId12" Type="http://schemas.openxmlformats.org/officeDocument/2006/relationships/hyperlink" Target="#INDEX!A1"/><Relationship Id="rId2" Type="http://schemas.openxmlformats.org/officeDocument/2006/relationships/image" Target="../media/image1.jpeg"/><Relationship Id="rId1" Type="http://schemas.openxmlformats.org/officeDocument/2006/relationships/hyperlink" Target="#'&#2716;&#2752;&#2738;&#2765;&#2738;&#2750;&#2734;&#2750;&#2690; &#2715;&#2753;&#2719;&#2750; &#2742;&#2751;&#2709;&#2765;&#2743;&#2709; &#2728;&#2752; &#2693;&#2736;&#2716;&#2752;'!A1"/><Relationship Id="rId6" Type="http://schemas.openxmlformats.org/officeDocument/2006/relationships/hyperlink" Target="#'&#2715;&#2753;&#2719;&#2750; &#2725;&#2735;&#2750; &#2728;&#2763; &#2736;&#2751;&#2730;&#2763;&#2736;&#2765;&#2719; &#2716;&#2752;&#2738;&#2765;&#2738;&#2763;'!A1"/><Relationship Id="rId11" Type="http://schemas.openxmlformats.org/officeDocument/2006/relationships/hyperlink" Target="#'&#2745;&#2750;&#2716;&#2736; &#2709;&#2736;&#2765;&#2735;&#2750;&#2728;&#2763; &#2736;&#2751;&#2730;&#2763;&#2736;&#2765;&#2719; &#2738;&#2759;&#2719;&#2736;&#2730;&#2759;&#2721;'!A1"/><Relationship Id="rId5" Type="http://schemas.openxmlformats.org/officeDocument/2006/relationships/hyperlink" Target="#'&#2724;&#2750;&#2738;&#2753;&#2709;&#2750;&#2734;&#2750;&#2690; &#2745;&#2750;&#2716;&#2736; &#2742;&#2751;&#2709;&#2765;&#2743;&#2709;&#2728;&#2752; &#2693;&#2736;&#2716;'!A1"/><Relationship Id="rId10" Type="http://schemas.openxmlformats.org/officeDocument/2006/relationships/hyperlink" Target="#'&#2745;&#2750;&#2716;&#2736; &#2725;&#2735;&#2750; &#2728;&#2763; &#2736;&#2751;&#2730;&#2763;&#2736;&#2765;&#2719; '!A1"/><Relationship Id="rId4" Type="http://schemas.openxmlformats.org/officeDocument/2006/relationships/hyperlink" Target="#'&#2716;&#2752;&#2738;&#2765;&#2738;&#2750;&#2734;&#2750;&#2690; &#2745;&#2750;&#2716;&#2736; &#2742;&#2751;&#2709;&#2765;&#2743;&#2709;&#2728;&#2752; &#2693;&#2736;&#2716;&#2752; '!A1"/><Relationship Id="rId9" Type="http://schemas.openxmlformats.org/officeDocument/2006/relationships/hyperlink" Target="#'&#2715;&#2753;&#2719;&#2750; &#2709;&#2736;&#2765;&#2735;&#2750;&#2728;&#2763; &#2736;&#2751;&#2730;&#2763;&#2736;&#2765;&#2719; &#2738;&#2759;&#2719;&#2736;&#2730;&#2759;&#2721;'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jpeg"/><Relationship Id="rId3" Type="http://schemas.openxmlformats.org/officeDocument/2006/relationships/hyperlink" Target="#'&#2724;&#2750;&#2738;&#2753;&#2709;&#2750;&#2734;&#2750;&#2690; &#2715;&#2753;&#2719;&#2750; &#2742;&#2751;&#2709;&#2765;&#2743;&#2709; &#2728;&#2752; &#2693;&#2736;&#2716;&#2752;'!A1"/><Relationship Id="rId7" Type="http://schemas.openxmlformats.org/officeDocument/2006/relationships/hyperlink" Target="#'&#2715;&#2753;&#2719;&#2750; &#2725;&#2735;&#2750; &#2728;&#2763; &#2736;&#2751;&#2730;&#2763;&#2736;&#2765;&#2719; '!A1"/><Relationship Id="rId12" Type="http://schemas.openxmlformats.org/officeDocument/2006/relationships/hyperlink" Target="#INDEX!A1"/><Relationship Id="rId2" Type="http://schemas.openxmlformats.org/officeDocument/2006/relationships/image" Target="../media/image1.jpeg"/><Relationship Id="rId1" Type="http://schemas.openxmlformats.org/officeDocument/2006/relationships/hyperlink" Target="#'&#2716;&#2752;&#2738;&#2765;&#2738;&#2750;&#2734;&#2750;&#2690; &#2715;&#2753;&#2719;&#2750; &#2742;&#2751;&#2709;&#2765;&#2743;&#2709; &#2728;&#2752; &#2693;&#2736;&#2716;&#2752;'!A1"/><Relationship Id="rId6" Type="http://schemas.openxmlformats.org/officeDocument/2006/relationships/hyperlink" Target="#'&#2715;&#2753;&#2719;&#2750; &#2725;&#2735;&#2750; &#2728;&#2763; &#2736;&#2751;&#2730;&#2763;&#2736;&#2765;&#2719; &#2716;&#2752;&#2738;&#2765;&#2738;&#2763;'!A1"/><Relationship Id="rId11" Type="http://schemas.openxmlformats.org/officeDocument/2006/relationships/hyperlink" Target="#'&#2745;&#2750;&#2716;&#2736; &#2709;&#2736;&#2765;&#2735;&#2750;&#2728;&#2763; &#2736;&#2751;&#2730;&#2763;&#2736;&#2765;&#2719; &#2738;&#2759;&#2719;&#2736;&#2730;&#2759;&#2721;'!A1"/><Relationship Id="rId5" Type="http://schemas.openxmlformats.org/officeDocument/2006/relationships/hyperlink" Target="#'&#2724;&#2750;&#2738;&#2753;&#2709;&#2750;&#2734;&#2750;&#2690; &#2745;&#2750;&#2716;&#2736; &#2742;&#2751;&#2709;&#2765;&#2743;&#2709;&#2728;&#2752; &#2693;&#2736;&#2716;'!A1"/><Relationship Id="rId10" Type="http://schemas.openxmlformats.org/officeDocument/2006/relationships/hyperlink" Target="#'&#2745;&#2750;&#2716;&#2736; &#2725;&#2735;&#2750; &#2728;&#2763; &#2736;&#2751;&#2730;&#2763;&#2736;&#2765;&#2719; '!A1"/><Relationship Id="rId4" Type="http://schemas.openxmlformats.org/officeDocument/2006/relationships/hyperlink" Target="#'&#2716;&#2752;&#2738;&#2765;&#2738;&#2750;&#2734;&#2750;&#2690; &#2745;&#2750;&#2716;&#2736; &#2742;&#2751;&#2709;&#2765;&#2743;&#2709;&#2728;&#2752; &#2693;&#2736;&#2716;&#2752; '!A1"/><Relationship Id="rId9" Type="http://schemas.openxmlformats.org/officeDocument/2006/relationships/hyperlink" Target="#'&#2715;&#2753;&#2719;&#2750; &#2709;&#2736;&#2765;&#2735;&#2750;&#2728;&#2763; &#2736;&#2751;&#2730;&#2763;&#2736;&#2765;&#2719; &#2738;&#2759;&#2719;&#2736;&#2730;&#2759;&#2721;'!A1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jpeg"/><Relationship Id="rId3" Type="http://schemas.openxmlformats.org/officeDocument/2006/relationships/hyperlink" Target="#'&#2724;&#2750;&#2738;&#2753;&#2709;&#2750;&#2734;&#2750;&#2690; &#2715;&#2753;&#2719;&#2750; &#2742;&#2751;&#2709;&#2765;&#2743;&#2709; &#2728;&#2752; &#2693;&#2736;&#2716;&#2752;'!A1"/><Relationship Id="rId7" Type="http://schemas.openxmlformats.org/officeDocument/2006/relationships/hyperlink" Target="#'&#2715;&#2753;&#2719;&#2750; &#2725;&#2735;&#2750; &#2728;&#2763; &#2736;&#2751;&#2730;&#2763;&#2736;&#2765;&#2719; '!A1"/><Relationship Id="rId12" Type="http://schemas.openxmlformats.org/officeDocument/2006/relationships/hyperlink" Target="#INDEX!A1"/><Relationship Id="rId2" Type="http://schemas.openxmlformats.org/officeDocument/2006/relationships/image" Target="../media/image1.jpeg"/><Relationship Id="rId1" Type="http://schemas.openxmlformats.org/officeDocument/2006/relationships/hyperlink" Target="#'&#2716;&#2752;&#2738;&#2765;&#2738;&#2750;&#2734;&#2750;&#2690; &#2715;&#2753;&#2719;&#2750; &#2742;&#2751;&#2709;&#2765;&#2743;&#2709; &#2728;&#2752; &#2693;&#2736;&#2716;&#2752;'!A1"/><Relationship Id="rId6" Type="http://schemas.openxmlformats.org/officeDocument/2006/relationships/hyperlink" Target="#'&#2715;&#2753;&#2719;&#2750; &#2725;&#2735;&#2750; &#2728;&#2763; &#2736;&#2751;&#2730;&#2763;&#2736;&#2765;&#2719; &#2716;&#2752;&#2738;&#2765;&#2738;&#2763;'!A1"/><Relationship Id="rId11" Type="http://schemas.openxmlformats.org/officeDocument/2006/relationships/hyperlink" Target="#'&#2745;&#2750;&#2716;&#2736; &#2709;&#2736;&#2765;&#2735;&#2750;&#2728;&#2763; &#2736;&#2751;&#2730;&#2763;&#2736;&#2765;&#2719; &#2738;&#2759;&#2719;&#2736;&#2730;&#2759;&#2721;'!A1"/><Relationship Id="rId5" Type="http://schemas.openxmlformats.org/officeDocument/2006/relationships/hyperlink" Target="#'&#2724;&#2750;&#2738;&#2753;&#2709;&#2750;&#2734;&#2750;&#2690; &#2745;&#2750;&#2716;&#2736; &#2742;&#2751;&#2709;&#2765;&#2743;&#2709;&#2728;&#2752; &#2693;&#2736;&#2716;'!A1"/><Relationship Id="rId10" Type="http://schemas.openxmlformats.org/officeDocument/2006/relationships/hyperlink" Target="#'&#2745;&#2750;&#2716;&#2736; &#2725;&#2735;&#2750; &#2728;&#2763; &#2736;&#2751;&#2730;&#2763;&#2736;&#2765;&#2719; '!A1"/><Relationship Id="rId4" Type="http://schemas.openxmlformats.org/officeDocument/2006/relationships/hyperlink" Target="#'&#2716;&#2752;&#2738;&#2765;&#2738;&#2750;&#2734;&#2750;&#2690; &#2745;&#2750;&#2716;&#2736; &#2742;&#2751;&#2709;&#2765;&#2743;&#2709;&#2728;&#2752; &#2693;&#2736;&#2716;&#2752; '!A1"/><Relationship Id="rId9" Type="http://schemas.openxmlformats.org/officeDocument/2006/relationships/hyperlink" Target="#'&#2715;&#2753;&#2719;&#2750; &#2709;&#2736;&#2765;&#2735;&#2750;&#2728;&#2763; &#2736;&#2751;&#2730;&#2763;&#2736;&#2765;&#2719; &#2738;&#2759;&#2719;&#2736;&#2730;&#2759;&#2721;'!A1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image" Target="../media/image2.jpeg"/><Relationship Id="rId3" Type="http://schemas.openxmlformats.org/officeDocument/2006/relationships/hyperlink" Target="#'&#2724;&#2750;&#2738;&#2753;&#2709;&#2750;&#2734;&#2750;&#2690; &#2715;&#2753;&#2719;&#2750; &#2742;&#2751;&#2709;&#2765;&#2743;&#2709; &#2728;&#2752; &#2693;&#2736;&#2716;&#2752;'!A1"/><Relationship Id="rId7" Type="http://schemas.openxmlformats.org/officeDocument/2006/relationships/hyperlink" Target="#'&#2715;&#2753;&#2719;&#2750; &#2725;&#2735;&#2750; &#2728;&#2763; &#2736;&#2751;&#2730;&#2763;&#2736;&#2765;&#2719; '!A1"/><Relationship Id="rId12" Type="http://schemas.openxmlformats.org/officeDocument/2006/relationships/hyperlink" Target="#INDEX!A1"/><Relationship Id="rId2" Type="http://schemas.openxmlformats.org/officeDocument/2006/relationships/image" Target="../media/image1.jpeg"/><Relationship Id="rId1" Type="http://schemas.openxmlformats.org/officeDocument/2006/relationships/hyperlink" Target="#'&#2716;&#2752;&#2738;&#2765;&#2738;&#2750;&#2734;&#2750;&#2690; &#2715;&#2753;&#2719;&#2750; &#2742;&#2751;&#2709;&#2765;&#2743;&#2709; &#2728;&#2752; &#2693;&#2736;&#2716;&#2752;'!A1"/><Relationship Id="rId6" Type="http://schemas.openxmlformats.org/officeDocument/2006/relationships/hyperlink" Target="#'&#2715;&#2753;&#2719;&#2750; &#2725;&#2735;&#2750; &#2728;&#2763; &#2736;&#2751;&#2730;&#2763;&#2736;&#2765;&#2719; &#2716;&#2752;&#2738;&#2765;&#2738;&#2763;'!A1"/><Relationship Id="rId11" Type="http://schemas.openxmlformats.org/officeDocument/2006/relationships/hyperlink" Target="#'&#2745;&#2750;&#2716;&#2736; &#2709;&#2736;&#2765;&#2735;&#2750;&#2728;&#2763; &#2736;&#2751;&#2730;&#2763;&#2736;&#2765;&#2719; &#2738;&#2759;&#2719;&#2736;&#2730;&#2759;&#2721;'!A1"/><Relationship Id="rId5" Type="http://schemas.openxmlformats.org/officeDocument/2006/relationships/hyperlink" Target="#'&#2724;&#2750;&#2738;&#2753;&#2709;&#2750;&#2734;&#2750;&#2690; &#2745;&#2750;&#2716;&#2736; &#2742;&#2751;&#2709;&#2765;&#2743;&#2709;&#2728;&#2752; &#2693;&#2736;&#2716;'!A1"/><Relationship Id="rId10" Type="http://schemas.openxmlformats.org/officeDocument/2006/relationships/hyperlink" Target="#'&#2745;&#2750;&#2716;&#2736; &#2725;&#2735;&#2750; &#2728;&#2763; &#2736;&#2751;&#2730;&#2763;&#2736;&#2765;&#2719; '!A1"/><Relationship Id="rId4" Type="http://schemas.openxmlformats.org/officeDocument/2006/relationships/hyperlink" Target="#'&#2716;&#2752;&#2738;&#2765;&#2738;&#2750;&#2734;&#2750;&#2690; &#2745;&#2750;&#2716;&#2736; &#2742;&#2751;&#2709;&#2765;&#2743;&#2709;&#2728;&#2752; &#2693;&#2736;&#2716;&#2752; '!A1"/><Relationship Id="rId9" Type="http://schemas.openxmlformats.org/officeDocument/2006/relationships/hyperlink" Target="#'&#2715;&#2753;&#2719;&#2750; &#2709;&#2736;&#2765;&#2735;&#2750;&#2728;&#2763; &#2736;&#2751;&#2730;&#2763;&#2736;&#2765;&#2719; &#2738;&#2759;&#2719;&#2736;&#2730;&#2759;&#2721;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110067</xdr:colOff>
      <xdr:row>1</xdr:row>
      <xdr:rowOff>101601</xdr:rowOff>
    </xdr:from>
    <xdr:to>
      <xdr:col>11</xdr:col>
      <xdr:colOff>118533</xdr:colOff>
      <xdr:row>16</xdr:row>
      <xdr:rowOff>67749</xdr:rowOff>
    </xdr:to>
    <xdr:grpSp>
      <xdr:nvGrpSpPr>
        <xdr:cNvPr id="17" name="Group 16">
          <a:extLst>
            <a:ext uri="{FF2B5EF4-FFF2-40B4-BE49-F238E27FC236}">
              <a16:creationId xmlns:a16="http://schemas.microsoft.com/office/drawing/2014/main" id="{13D80185-E6CD-4EA6-9D9B-9A3DCE327990}"/>
            </a:ext>
          </a:extLst>
        </xdr:cNvPr>
        <xdr:cNvGrpSpPr/>
      </xdr:nvGrpSpPr>
      <xdr:grpSpPr>
        <a:xfrm>
          <a:off x="8966200" y="558801"/>
          <a:ext cx="4885266" cy="4775215"/>
          <a:chOff x="8966200" y="558801"/>
          <a:chExt cx="4885266" cy="4775215"/>
        </a:xfrm>
      </xdr:grpSpPr>
      <xdr:grpSp>
        <xdr:nvGrpSpPr>
          <xdr:cNvPr id="14" name="Group 13">
            <a:extLst>
              <a:ext uri="{FF2B5EF4-FFF2-40B4-BE49-F238E27FC236}">
                <a16:creationId xmlns:a16="http://schemas.microsoft.com/office/drawing/2014/main" id="{90B83284-BAAF-4A21-B6F0-E2E1CB1A0A4C}"/>
              </a:ext>
            </a:extLst>
          </xdr:cNvPr>
          <xdr:cNvGrpSpPr/>
        </xdr:nvGrpSpPr>
        <xdr:grpSpPr>
          <a:xfrm>
            <a:off x="8970105" y="2988738"/>
            <a:ext cx="4864427" cy="2345278"/>
            <a:chOff x="9114039" y="2294467"/>
            <a:chExt cx="4864427" cy="2345278"/>
          </a:xfrm>
        </xdr:grpSpPr>
        <xdr:sp macro="" textlink="">
          <xdr:nvSpPr>
            <xdr:cNvPr id="4" name="Rectangle: Rounded Corners 3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id="{0EAC5939-DAB3-4A00-8EFC-2047091D0A11}"/>
                </a:ext>
              </a:extLst>
            </xdr:cNvPr>
            <xdr:cNvSpPr/>
          </xdr:nvSpPr>
          <xdr:spPr>
            <a:xfrm>
              <a:off x="9127065" y="2709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5" name="Rectangle: Rounded Corners 4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id="{BB0ED3D8-5145-492A-8A02-33D7E37C0673}"/>
                </a:ext>
              </a:extLst>
            </xdr:cNvPr>
            <xdr:cNvSpPr/>
          </xdr:nvSpPr>
          <xdr:spPr>
            <a:xfrm>
              <a:off x="9143999" y="34290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6" name="Rectangle: Rounded Corners 5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id="{5AEC402B-A68A-4845-BCFF-2E50A971C342}"/>
                </a:ext>
              </a:extLst>
            </xdr:cNvPr>
            <xdr:cNvSpPr/>
          </xdr:nvSpPr>
          <xdr:spPr>
            <a:xfrm>
              <a:off x="11658599" y="2700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7" name="Rectangle: Rounded Corners 6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id="{1A080EB1-70C2-4033-9FE0-40CDBFBE25CF}"/>
                </a:ext>
              </a:extLst>
            </xdr:cNvPr>
            <xdr:cNvSpPr/>
          </xdr:nvSpPr>
          <xdr:spPr>
            <a:xfrm>
              <a:off x="11675533" y="3420545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10" name="Rectangle 9">
              <a:extLst>
                <a:ext uri="{FF2B5EF4-FFF2-40B4-BE49-F238E27FC236}">
                  <a16:creationId xmlns:a16="http://schemas.microsoft.com/office/drawing/2014/main" id="{930E04F2-139D-47FF-9B3E-D86F99C99F65}"/>
                </a:ext>
              </a:extLst>
            </xdr:cNvPr>
            <xdr:cNvSpPr/>
          </xdr:nvSpPr>
          <xdr:spPr>
            <a:xfrm>
              <a:off x="9114039" y="2294467"/>
              <a:ext cx="4847495" cy="417593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gu-IN" sz="1700" b="1" cap="none" spc="0">
                  <a:ln w="0"/>
                  <a:solidFill>
                    <a:srgbClr val="C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ફક્ત જીલ્લા ફેર કે અરસ પરસ જીલ્લા ફેર બદલી માટે</a:t>
              </a:r>
              <a:endParaRPr lang="en-US" sz="17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sp macro="" textlink="">
          <xdr:nvSpPr>
            <xdr:cNvPr id="13" name="Rectangle: Rounded Corners 12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id="{E26EC8FF-753B-4AC9-8B2A-822B886BB07B}"/>
                </a:ext>
              </a:extLst>
            </xdr:cNvPr>
            <xdr:cNvSpPr/>
          </xdr:nvSpPr>
          <xdr:spPr>
            <a:xfrm>
              <a:off x="10498666" y="41148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</a:t>
              </a:r>
              <a:r>
                <a:rPr lang="gu-IN" sz="1200" b="1" i="1" baseline="0">
                  <a:solidFill>
                    <a:srgbClr val="660066"/>
                  </a:solidFill>
                </a:rPr>
                <a:t> થવાનો પત્ર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</xdr:grpSp>
      <xdr:grpSp>
        <xdr:nvGrpSpPr>
          <xdr:cNvPr id="16" name="Group 15">
            <a:extLst>
              <a:ext uri="{FF2B5EF4-FFF2-40B4-BE49-F238E27FC236}">
                <a16:creationId xmlns:a16="http://schemas.microsoft.com/office/drawing/2014/main" id="{C77FF4CD-AFB1-4A74-934F-DF103AEE4013}"/>
              </a:ext>
            </a:extLst>
          </xdr:cNvPr>
          <xdr:cNvGrpSpPr/>
        </xdr:nvGrpSpPr>
        <xdr:grpSpPr>
          <a:xfrm>
            <a:off x="8966200" y="558801"/>
            <a:ext cx="4885266" cy="1921945"/>
            <a:chOff x="9059333" y="169334"/>
            <a:chExt cx="4885266" cy="1921945"/>
          </a:xfrm>
        </xdr:grpSpPr>
        <xdr:sp macro="" textlink="">
          <xdr:nvSpPr>
            <xdr:cNvPr id="2" name="Rectangle: Rounded Corners 1">
              <a:hlinkClick xmlns:r="http://schemas.openxmlformats.org/officeDocument/2006/relationships" r:id="rId7"/>
              <a:extLst>
                <a:ext uri="{FF2B5EF4-FFF2-40B4-BE49-F238E27FC236}">
                  <a16:creationId xmlns:a16="http://schemas.microsoft.com/office/drawing/2014/main" id="{201FD80A-0759-48A6-A27F-BA9ECB254182}"/>
                </a:ext>
              </a:extLst>
            </xdr:cNvPr>
            <xdr:cNvSpPr/>
          </xdr:nvSpPr>
          <xdr:spPr>
            <a:xfrm>
              <a:off x="9059333" y="821279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 થવાનો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3" name="Rectangle: Rounded Corners 2">
              <a:hlinkClick xmlns:r="http://schemas.openxmlformats.org/officeDocument/2006/relationships" r:id="rId9"/>
              <a:extLst>
                <a:ext uri="{FF2B5EF4-FFF2-40B4-BE49-F238E27FC236}">
                  <a16:creationId xmlns:a16="http://schemas.microsoft.com/office/drawing/2014/main" id="{3A98F8A2-F46E-47CB-BCF6-FEC2ADB052F9}"/>
                </a:ext>
              </a:extLst>
            </xdr:cNvPr>
            <xdr:cNvSpPr/>
          </xdr:nvSpPr>
          <xdr:spPr>
            <a:xfrm>
              <a:off x="9067799" y="1566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</a:t>
              </a:r>
              <a:r>
                <a:rPr lang="gu-IN" sz="1800" b="1" i="1" baseline="0">
                  <a:solidFill>
                    <a:srgbClr val="002060"/>
                  </a:solidFill>
                </a:rPr>
                <a:t>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8" name="Rectangle: Rounded Corners 7">
              <a:hlinkClick xmlns:r="http://schemas.openxmlformats.org/officeDocument/2006/relationships" r:id="rId10"/>
              <a:extLst>
                <a:ext uri="{FF2B5EF4-FFF2-40B4-BE49-F238E27FC236}">
                  <a16:creationId xmlns:a16="http://schemas.microsoft.com/office/drawing/2014/main" id="{B7ACE36D-012D-4FBE-9BA1-D82BE83FA96B}"/>
                </a:ext>
              </a:extLst>
            </xdr:cNvPr>
            <xdr:cNvSpPr/>
          </xdr:nvSpPr>
          <xdr:spPr>
            <a:xfrm>
              <a:off x="11633200" y="812812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હાજર કર્યાનો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9" name="Rectangle: Rounded Corners 8">
              <a:hlinkClick xmlns:r="http://schemas.openxmlformats.org/officeDocument/2006/relationships" r:id="rId11"/>
              <a:extLst>
                <a:ext uri="{FF2B5EF4-FFF2-40B4-BE49-F238E27FC236}">
                  <a16:creationId xmlns:a16="http://schemas.microsoft.com/office/drawing/2014/main" id="{362ADE71-08A7-4057-8E9C-F075EC58EE27}"/>
                </a:ext>
              </a:extLst>
            </xdr:cNvPr>
            <xdr:cNvSpPr/>
          </xdr:nvSpPr>
          <xdr:spPr>
            <a:xfrm>
              <a:off x="11641666" y="1557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 baseline="0">
                  <a:solidFill>
                    <a:srgbClr val="002060"/>
                  </a:solidFill>
                </a:rPr>
                <a:t>હાજર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15" name="Rectangle: Rounded Corners 14">
              <a:hlinkClick xmlns:r="http://schemas.openxmlformats.org/officeDocument/2006/relationships" r:id="rId12"/>
              <a:extLst>
                <a:ext uri="{FF2B5EF4-FFF2-40B4-BE49-F238E27FC236}">
                  <a16:creationId xmlns:a16="http://schemas.microsoft.com/office/drawing/2014/main" id="{71ABA727-1510-4518-97C7-88081C55C6E7}"/>
                </a:ext>
              </a:extLst>
            </xdr:cNvPr>
            <xdr:cNvSpPr/>
          </xdr:nvSpPr>
          <xdr:spPr>
            <a:xfrm>
              <a:off x="10727266" y="169334"/>
              <a:ext cx="1481667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3200" b="1" i="1">
                  <a:solidFill>
                    <a:srgbClr val="003300"/>
                  </a:solidFill>
                </a:rPr>
                <a:t>Index</a:t>
              </a:r>
              <a:endParaRPr lang="en-US" sz="3200" b="1" i="1">
                <a:solidFill>
                  <a:srgbClr val="003300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106680</xdr:colOff>
      <xdr:row>0</xdr:row>
      <xdr:rowOff>99060</xdr:rowOff>
    </xdr:from>
    <xdr:to>
      <xdr:col>15</xdr:col>
      <xdr:colOff>115146</xdr:colOff>
      <xdr:row>10</xdr:row>
      <xdr:rowOff>2024395</xdr:rowOff>
    </xdr:to>
    <xdr:grpSp>
      <xdr:nvGrpSpPr>
        <xdr:cNvPr id="27" name="Group 26">
          <a:extLst>
            <a:ext uri="{FF2B5EF4-FFF2-40B4-BE49-F238E27FC236}">
              <a16:creationId xmlns:a16="http://schemas.microsoft.com/office/drawing/2014/main" id="{57FE43B6-E8FF-42BA-A2ED-4D3E18882F19}"/>
            </a:ext>
          </a:extLst>
        </xdr:cNvPr>
        <xdr:cNvGrpSpPr/>
      </xdr:nvGrpSpPr>
      <xdr:grpSpPr>
        <a:xfrm>
          <a:off x="5791200" y="99060"/>
          <a:ext cx="4885266" cy="4775215"/>
          <a:chOff x="8966200" y="558801"/>
          <a:chExt cx="4885266" cy="4775215"/>
        </a:xfrm>
      </xdr:grpSpPr>
      <xdr:grpSp>
        <xdr:nvGrpSpPr>
          <xdr:cNvPr id="28" name="Group 27">
            <a:extLst>
              <a:ext uri="{FF2B5EF4-FFF2-40B4-BE49-F238E27FC236}">
                <a16:creationId xmlns:a16="http://schemas.microsoft.com/office/drawing/2014/main" id="{5217457E-7C6C-4481-AEDA-3A61971DFBF9}"/>
              </a:ext>
            </a:extLst>
          </xdr:cNvPr>
          <xdr:cNvGrpSpPr/>
        </xdr:nvGrpSpPr>
        <xdr:grpSpPr>
          <a:xfrm>
            <a:off x="8970105" y="2988738"/>
            <a:ext cx="4864427" cy="2345278"/>
            <a:chOff x="9114039" y="2294467"/>
            <a:chExt cx="4864427" cy="2345278"/>
          </a:xfrm>
        </xdr:grpSpPr>
        <xdr:sp macro="" textlink="">
          <xdr:nvSpPr>
            <xdr:cNvPr id="35" name="Rectangle: Rounded Corners 34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id="{670A452A-3D09-4881-8B26-769ED30A5E05}"/>
                </a:ext>
              </a:extLst>
            </xdr:cNvPr>
            <xdr:cNvSpPr/>
          </xdr:nvSpPr>
          <xdr:spPr>
            <a:xfrm>
              <a:off x="9127065" y="2709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6" name="Rectangle: Rounded Corners 35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id="{33FE246C-762A-4E29-8684-36335B6774B3}"/>
                </a:ext>
              </a:extLst>
            </xdr:cNvPr>
            <xdr:cNvSpPr/>
          </xdr:nvSpPr>
          <xdr:spPr>
            <a:xfrm>
              <a:off x="9143999" y="34290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7" name="Rectangle: Rounded Corners 36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id="{DE40B828-8CD7-4B78-B400-7AAF75AF5314}"/>
                </a:ext>
              </a:extLst>
            </xdr:cNvPr>
            <xdr:cNvSpPr/>
          </xdr:nvSpPr>
          <xdr:spPr>
            <a:xfrm>
              <a:off x="11658599" y="2700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8" name="Rectangle: Rounded Corners 37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id="{EBDFD569-ACB4-411C-A661-C33E85A008D5}"/>
                </a:ext>
              </a:extLst>
            </xdr:cNvPr>
            <xdr:cNvSpPr/>
          </xdr:nvSpPr>
          <xdr:spPr>
            <a:xfrm>
              <a:off x="11675533" y="3420545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9" name="Rectangle 38">
              <a:extLst>
                <a:ext uri="{FF2B5EF4-FFF2-40B4-BE49-F238E27FC236}">
                  <a16:creationId xmlns:a16="http://schemas.microsoft.com/office/drawing/2014/main" id="{8CF4DDE3-2A16-4322-BAF9-30F2D99EE8DD}"/>
                </a:ext>
              </a:extLst>
            </xdr:cNvPr>
            <xdr:cNvSpPr/>
          </xdr:nvSpPr>
          <xdr:spPr>
            <a:xfrm>
              <a:off x="9114039" y="2294467"/>
              <a:ext cx="4847495" cy="417593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gu-IN" sz="1700" b="1" cap="none" spc="0">
                  <a:ln w="0"/>
                  <a:solidFill>
                    <a:srgbClr val="C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ફક્ત જીલ્લા ફેર કે અરસ પરસ જીલ્લા ફેર બદલી માટે</a:t>
              </a:r>
              <a:endParaRPr lang="en-US" sz="17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sp macro="" textlink="">
          <xdr:nvSpPr>
            <xdr:cNvPr id="40" name="Rectangle: Rounded Corners 39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id="{CDC29A37-A5E5-4BF6-B670-9E262E0D230E}"/>
                </a:ext>
              </a:extLst>
            </xdr:cNvPr>
            <xdr:cNvSpPr/>
          </xdr:nvSpPr>
          <xdr:spPr>
            <a:xfrm>
              <a:off x="10498666" y="41148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</a:t>
              </a:r>
              <a:r>
                <a:rPr lang="gu-IN" sz="1200" b="1" i="1" baseline="0">
                  <a:solidFill>
                    <a:srgbClr val="660066"/>
                  </a:solidFill>
                </a:rPr>
                <a:t> થવાનો પત્ર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</xdr:grpSp>
      <xdr:grpSp>
        <xdr:nvGrpSpPr>
          <xdr:cNvPr id="29" name="Group 28">
            <a:extLst>
              <a:ext uri="{FF2B5EF4-FFF2-40B4-BE49-F238E27FC236}">
                <a16:creationId xmlns:a16="http://schemas.microsoft.com/office/drawing/2014/main" id="{577DA6E8-D0E8-428E-993C-239A4D9A3433}"/>
              </a:ext>
            </a:extLst>
          </xdr:cNvPr>
          <xdr:cNvGrpSpPr/>
        </xdr:nvGrpSpPr>
        <xdr:grpSpPr>
          <a:xfrm>
            <a:off x="8966200" y="558801"/>
            <a:ext cx="4885266" cy="1921945"/>
            <a:chOff x="9059333" y="169334"/>
            <a:chExt cx="4885266" cy="1921945"/>
          </a:xfrm>
        </xdr:grpSpPr>
        <xdr:sp macro="" textlink="">
          <xdr:nvSpPr>
            <xdr:cNvPr id="30" name="Rectangle: Rounded Corners 29">
              <a:hlinkClick xmlns:r="http://schemas.openxmlformats.org/officeDocument/2006/relationships" r:id="rId7"/>
              <a:extLst>
                <a:ext uri="{FF2B5EF4-FFF2-40B4-BE49-F238E27FC236}">
                  <a16:creationId xmlns:a16="http://schemas.microsoft.com/office/drawing/2014/main" id="{B91104A6-8FBE-4A9D-AC64-EA880E4B9340}"/>
                </a:ext>
              </a:extLst>
            </xdr:cNvPr>
            <xdr:cNvSpPr/>
          </xdr:nvSpPr>
          <xdr:spPr>
            <a:xfrm>
              <a:off x="9059333" y="821279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 થવાનો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31" name="Rectangle: Rounded Corners 30">
              <a:hlinkClick xmlns:r="http://schemas.openxmlformats.org/officeDocument/2006/relationships" r:id="rId9"/>
              <a:extLst>
                <a:ext uri="{FF2B5EF4-FFF2-40B4-BE49-F238E27FC236}">
                  <a16:creationId xmlns:a16="http://schemas.microsoft.com/office/drawing/2014/main" id="{A8F54953-8778-4424-85A0-1748CF4B1A16}"/>
                </a:ext>
              </a:extLst>
            </xdr:cNvPr>
            <xdr:cNvSpPr/>
          </xdr:nvSpPr>
          <xdr:spPr>
            <a:xfrm>
              <a:off x="9067799" y="1566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</a:t>
              </a:r>
              <a:r>
                <a:rPr lang="gu-IN" sz="1800" b="1" i="1" baseline="0">
                  <a:solidFill>
                    <a:srgbClr val="002060"/>
                  </a:solidFill>
                </a:rPr>
                <a:t>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32" name="Rectangle: Rounded Corners 31">
              <a:hlinkClick xmlns:r="http://schemas.openxmlformats.org/officeDocument/2006/relationships" r:id="rId10"/>
              <a:extLst>
                <a:ext uri="{FF2B5EF4-FFF2-40B4-BE49-F238E27FC236}">
                  <a16:creationId xmlns:a16="http://schemas.microsoft.com/office/drawing/2014/main" id="{343A3558-7C11-49AA-9AED-D39F08675A46}"/>
                </a:ext>
              </a:extLst>
            </xdr:cNvPr>
            <xdr:cNvSpPr/>
          </xdr:nvSpPr>
          <xdr:spPr>
            <a:xfrm>
              <a:off x="11633200" y="812812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હાજર કર્યાનો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33" name="Rectangle: Rounded Corners 32">
              <a:hlinkClick xmlns:r="http://schemas.openxmlformats.org/officeDocument/2006/relationships" r:id="rId11"/>
              <a:extLst>
                <a:ext uri="{FF2B5EF4-FFF2-40B4-BE49-F238E27FC236}">
                  <a16:creationId xmlns:a16="http://schemas.microsoft.com/office/drawing/2014/main" id="{6951364E-B298-40CE-BB15-B2DADF089AF8}"/>
                </a:ext>
              </a:extLst>
            </xdr:cNvPr>
            <xdr:cNvSpPr/>
          </xdr:nvSpPr>
          <xdr:spPr>
            <a:xfrm>
              <a:off x="11641666" y="1557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 baseline="0">
                  <a:solidFill>
                    <a:srgbClr val="002060"/>
                  </a:solidFill>
                </a:rPr>
                <a:t>હાજર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34" name="Rectangle: Rounded Corners 33">
              <a:hlinkClick xmlns:r="http://schemas.openxmlformats.org/officeDocument/2006/relationships" r:id="rId12"/>
              <a:extLst>
                <a:ext uri="{FF2B5EF4-FFF2-40B4-BE49-F238E27FC236}">
                  <a16:creationId xmlns:a16="http://schemas.microsoft.com/office/drawing/2014/main" id="{773A600E-01DA-4E93-82A3-853AFDE590CB}"/>
                </a:ext>
              </a:extLst>
            </xdr:cNvPr>
            <xdr:cNvSpPr/>
          </xdr:nvSpPr>
          <xdr:spPr>
            <a:xfrm>
              <a:off x="10727266" y="169334"/>
              <a:ext cx="1481667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3200" b="1" i="1">
                  <a:solidFill>
                    <a:srgbClr val="003300"/>
                  </a:solidFill>
                </a:rPr>
                <a:t>Index</a:t>
              </a:r>
              <a:endParaRPr lang="en-US" sz="3200" b="1" i="1">
                <a:solidFill>
                  <a:srgbClr val="003300"/>
                </a:solidFill>
              </a:endParaRPr>
            </a:p>
          </xdr:txBody>
        </xdr:sp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129540</xdr:colOff>
      <xdr:row>0</xdr:row>
      <xdr:rowOff>129540</xdr:rowOff>
    </xdr:from>
    <xdr:to>
      <xdr:col>15</xdr:col>
      <xdr:colOff>138006</xdr:colOff>
      <xdr:row>9</xdr:row>
      <xdr:rowOff>1041415</xdr:rowOff>
    </xdr:to>
    <xdr:grpSp>
      <xdr:nvGrpSpPr>
        <xdr:cNvPr id="21" name="Group 20">
          <a:extLst>
            <a:ext uri="{FF2B5EF4-FFF2-40B4-BE49-F238E27FC236}">
              <a16:creationId xmlns:a16="http://schemas.microsoft.com/office/drawing/2014/main" id="{5B578388-E9C7-4F04-A6FF-EC3427AB9BCB}"/>
            </a:ext>
          </a:extLst>
        </xdr:cNvPr>
        <xdr:cNvGrpSpPr/>
      </xdr:nvGrpSpPr>
      <xdr:grpSpPr>
        <a:xfrm>
          <a:off x="5814060" y="129540"/>
          <a:ext cx="4885266" cy="4775215"/>
          <a:chOff x="8966200" y="558801"/>
          <a:chExt cx="4885266" cy="4775215"/>
        </a:xfrm>
      </xdr:grpSpPr>
      <xdr:grpSp>
        <xdr:nvGrpSpPr>
          <xdr:cNvPr id="22" name="Group 21">
            <a:extLst>
              <a:ext uri="{FF2B5EF4-FFF2-40B4-BE49-F238E27FC236}">
                <a16:creationId xmlns:a16="http://schemas.microsoft.com/office/drawing/2014/main" id="{8FF9CEFB-238B-47DB-AD8C-5FDC219111DD}"/>
              </a:ext>
            </a:extLst>
          </xdr:cNvPr>
          <xdr:cNvGrpSpPr/>
        </xdr:nvGrpSpPr>
        <xdr:grpSpPr>
          <a:xfrm>
            <a:off x="8970105" y="2988738"/>
            <a:ext cx="4864427" cy="2345278"/>
            <a:chOff x="9114039" y="2294467"/>
            <a:chExt cx="4864427" cy="2345278"/>
          </a:xfrm>
        </xdr:grpSpPr>
        <xdr:sp macro="" textlink="">
          <xdr:nvSpPr>
            <xdr:cNvPr id="29" name="Rectangle: Rounded Corners 28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id="{742209D5-C538-4C9C-9C47-78593AD41ADE}"/>
                </a:ext>
              </a:extLst>
            </xdr:cNvPr>
            <xdr:cNvSpPr/>
          </xdr:nvSpPr>
          <xdr:spPr>
            <a:xfrm>
              <a:off x="9127065" y="2709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0" name="Rectangle: Rounded Corners 29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id="{9F4FE5EF-CBA3-4FB2-8B06-112A188AD2DF}"/>
                </a:ext>
              </a:extLst>
            </xdr:cNvPr>
            <xdr:cNvSpPr/>
          </xdr:nvSpPr>
          <xdr:spPr>
            <a:xfrm>
              <a:off x="9143999" y="34290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1" name="Rectangle: Rounded Corners 30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id="{0B151A08-B580-423B-8B17-50D98E0EAE25}"/>
                </a:ext>
              </a:extLst>
            </xdr:cNvPr>
            <xdr:cNvSpPr/>
          </xdr:nvSpPr>
          <xdr:spPr>
            <a:xfrm>
              <a:off x="11658599" y="2700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2" name="Rectangle: Rounded Corners 31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id="{C88F07C2-90F1-49BB-8F92-6E6E0F4DC9B0}"/>
                </a:ext>
              </a:extLst>
            </xdr:cNvPr>
            <xdr:cNvSpPr/>
          </xdr:nvSpPr>
          <xdr:spPr>
            <a:xfrm>
              <a:off x="11675533" y="3420545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3" name="Rectangle 32">
              <a:extLst>
                <a:ext uri="{FF2B5EF4-FFF2-40B4-BE49-F238E27FC236}">
                  <a16:creationId xmlns:a16="http://schemas.microsoft.com/office/drawing/2014/main" id="{ABE16B5D-A548-46AA-A116-6AF791BAF201}"/>
                </a:ext>
              </a:extLst>
            </xdr:cNvPr>
            <xdr:cNvSpPr/>
          </xdr:nvSpPr>
          <xdr:spPr>
            <a:xfrm>
              <a:off x="9114039" y="2294467"/>
              <a:ext cx="4847495" cy="417593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gu-IN" sz="1700" b="1" cap="none" spc="0">
                  <a:ln w="0"/>
                  <a:solidFill>
                    <a:srgbClr val="C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ફક્ત જીલ્લા ફેર કે અરસ પરસ જીલ્લા ફેર બદલી માટે</a:t>
              </a:r>
              <a:endParaRPr lang="en-US" sz="17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sp macro="" textlink="">
          <xdr:nvSpPr>
            <xdr:cNvPr id="34" name="Rectangle: Rounded Corners 33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id="{8048D5B1-78EC-4CC4-AB13-E74865D2055A}"/>
                </a:ext>
              </a:extLst>
            </xdr:cNvPr>
            <xdr:cNvSpPr/>
          </xdr:nvSpPr>
          <xdr:spPr>
            <a:xfrm>
              <a:off x="10498666" y="41148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</a:t>
              </a:r>
              <a:r>
                <a:rPr lang="gu-IN" sz="1200" b="1" i="1" baseline="0">
                  <a:solidFill>
                    <a:srgbClr val="660066"/>
                  </a:solidFill>
                </a:rPr>
                <a:t> થવાનો પત્ર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</xdr:grpSp>
      <xdr:grpSp>
        <xdr:nvGrpSpPr>
          <xdr:cNvPr id="23" name="Group 22">
            <a:extLst>
              <a:ext uri="{FF2B5EF4-FFF2-40B4-BE49-F238E27FC236}">
                <a16:creationId xmlns:a16="http://schemas.microsoft.com/office/drawing/2014/main" id="{072F2F70-4B9D-472B-815D-97A0FA827476}"/>
              </a:ext>
            </a:extLst>
          </xdr:cNvPr>
          <xdr:cNvGrpSpPr/>
        </xdr:nvGrpSpPr>
        <xdr:grpSpPr>
          <a:xfrm>
            <a:off x="8966200" y="558801"/>
            <a:ext cx="4885266" cy="1921945"/>
            <a:chOff x="9059333" y="169334"/>
            <a:chExt cx="4885266" cy="1921945"/>
          </a:xfrm>
        </xdr:grpSpPr>
        <xdr:sp macro="" textlink="">
          <xdr:nvSpPr>
            <xdr:cNvPr id="24" name="Rectangle: Rounded Corners 23">
              <a:hlinkClick xmlns:r="http://schemas.openxmlformats.org/officeDocument/2006/relationships" r:id="rId7"/>
              <a:extLst>
                <a:ext uri="{FF2B5EF4-FFF2-40B4-BE49-F238E27FC236}">
                  <a16:creationId xmlns:a16="http://schemas.microsoft.com/office/drawing/2014/main" id="{3A07786E-B775-47F4-A592-BB75D42610E4}"/>
                </a:ext>
              </a:extLst>
            </xdr:cNvPr>
            <xdr:cNvSpPr/>
          </xdr:nvSpPr>
          <xdr:spPr>
            <a:xfrm>
              <a:off x="9059333" y="821279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 થવાનો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5" name="Rectangle: Rounded Corners 24">
              <a:hlinkClick xmlns:r="http://schemas.openxmlformats.org/officeDocument/2006/relationships" r:id="rId9"/>
              <a:extLst>
                <a:ext uri="{FF2B5EF4-FFF2-40B4-BE49-F238E27FC236}">
                  <a16:creationId xmlns:a16="http://schemas.microsoft.com/office/drawing/2014/main" id="{4B2812E7-42B7-422B-8077-A288FD462307}"/>
                </a:ext>
              </a:extLst>
            </xdr:cNvPr>
            <xdr:cNvSpPr/>
          </xdr:nvSpPr>
          <xdr:spPr>
            <a:xfrm>
              <a:off x="9067799" y="1566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</a:t>
              </a:r>
              <a:r>
                <a:rPr lang="gu-IN" sz="1800" b="1" i="1" baseline="0">
                  <a:solidFill>
                    <a:srgbClr val="002060"/>
                  </a:solidFill>
                </a:rPr>
                <a:t>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6" name="Rectangle: Rounded Corners 25">
              <a:hlinkClick xmlns:r="http://schemas.openxmlformats.org/officeDocument/2006/relationships" r:id="rId10"/>
              <a:extLst>
                <a:ext uri="{FF2B5EF4-FFF2-40B4-BE49-F238E27FC236}">
                  <a16:creationId xmlns:a16="http://schemas.microsoft.com/office/drawing/2014/main" id="{7E559582-F7A8-4F05-BDF8-9897AC2B1072}"/>
                </a:ext>
              </a:extLst>
            </xdr:cNvPr>
            <xdr:cNvSpPr/>
          </xdr:nvSpPr>
          <xdr:spPr>
            <a:xfrm>
              <a:off x="11633200" y="812812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હાજર કર્યાનો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7" name="Rectangle: Rounded Corners 26">
              <a:hlinkClick xmlns:r="http://schemas.openxmlformats.org/officeDocument/2006/relationships" r:id="rId11"/>
              <a:extLst>
                <a:ext uri="{FF2B5EF4-FFF2-40B4-BE49-F238E27FC236}">
                  <a16:creationId xmlns:a16="http://schemas.microsoft.com/office/drawing/2014/main" id="{E2751B01-D7D3-45FB-92A4-8062D2D75254}"/>
                </a:ext>
              </a:extLst>
            </xdr:cNvPr>
            <xdr:cNvSpPr/>
          </xdr:nvSpPr>
          <xdr:spPr>
            <a:xfrm>
              <a:off x="11641666" y="1557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 baseline="0">
                  <a:solidFill>
                    <a:srgbClr val="002060"/>
                  </a:solidFill>
                </a:rPr>
                <a:t>હાજર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8" name="Rectangle: Rounded Corners 27">
              <a:hlinkClick xmlns:r="http://schemas.openxmlformats.org/officeDocument/2006/relationships" r:id="rId12"/>
              <a:extLst>
                <a:ext uri="{FF2B5EF4-FFF2-40B4-BE49-F238E27FC236}">
                  <a16:creationId xmlns:a16="http://schemas.microsoft.com/office/drawing/2014/main" id="{6731B0E9-04DC-480C-88FF-71C83C151210}"/>
                </a:ext>
              </a:extLst>
            </xdr:cNvPr>
            <xdr:cNvSpPr/>
          </xdr:nvSpPr>
          <xdr:spPr>
            <a:xfrm>
              <a:off x="10727266" y="169334"/>
              <a:ext cx="1481667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3200" b="1" i="1">
                  <a:solidFill>
                    <a:srgbClr val="003300"/>
                  </a:solidFill>
                </a:rPr>
                <a:t>Index</a:t>
              </a:r>
              <a:endParaRPr lang="en-US" sz="3200" b="1" i="1">
                <a:solidFill>
                  <a:srgbClr val="003300"/>
                </a:solidFill>
              </a:endParaRPr>
            </a:p>
          </xdr:txBody>
        </xdr:sp>
      </xdr:grpSp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251460</xdr:colOff>
      <xdr:row>0</xdr:row>
      <xdr:rowOff>251460</xdr:rowOff>
    </xdr:from>
    <xdr:to>
      <xdr:col>15</xdr:col>
      <xdr:colOff>259926</xdr:colOff>
      <xdr:row>10</xdr:row>
      <xdr:rowOff>2123455</xdr:rowOff>
    </xdr:to>
    <xdr:grpSp>
      <xdr:nvGrpSpPr>
        <xdr:cNvPr id="21" name="Group 20">
          <a:extLst>
            <a:ext uri="{FF2B5EF4-FFF2-40B4-BE49-F238E27FC236}">
              <a16:creationId xmlns:a16="http://schemas.microsoft.com/office/drawing/2014/main" id="{C400373C-04BD-4B62-BD8F-DBAEBB5FFE66}"/>
            </a:ext>
          </a:extLst>
        </xdr:cNvPr>
        <xdr:cNvGrpSpPr/>
      </xdr:nvGrpSpPr>
      <xdr:grpSpPr>
        <a:xfrm>
          <a:off x="5935980" y="251460"/>
          <a:ext cx="4885266" cy="4775215"/>
          <a:chOff x="8966200" y="558801"/>
          <a:chExt cx="4885266" cy="4775215"/>
        </a:xfrm>
      </xdr:grpSpPr>
      <xdr:grpSp>
        <xdr:nvGrpSpPr>
          <xdr:cNvPr id="22" name="Group 21">
            <a:extLst>
              <a:ext uri="{FF2B5EF4-FFF2-40B4-BE49-F238E27FC236}">
                <a16:creationId xmlns:a16="http://schemas.microsoft.com/office/drawing/2014/main" id="{BD7E1B97-E29B-47A2-9B3F-F1CE8848C190}"/>
              </a:ext>
            </a:extLst>
          </xdr:cNvPr>
          <xdr:cNvGrpSpPr/>
        </xdr:nvGrpSpPr>
        <xdr:grpSpPr>
          <a:xfrm>
            <a:off x="8970105" y="2988738"/>
            <a:ext cx="4864427" cy="2345278"/>
            <a:chOff x="9114039" y="2294467"/>
            <a:chExt cx="4864427" cy="2345278"/>
          </a:xfrm>
        </xdr:grpSpPr>
        <xdr:sp macro="" textlink="">
          <xdr:nvSpPr>
            <xdr:cNvPr id="29" name="Rectangle: Rounded Corners 28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id="{EF568E11-39B7-40B9-AC06-1FBFE9CE22FD}"/>
                </a:ext>
              </a:extLst>
            </xdr:cNvPr>
            <xdr:cNvSpPr/>
          </xdr:nvSpPr>
          <xdr:spPr>
            <a:xfrm>
              <a:off x="9127065" y="2709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0" name="Rectangle: Rounded Corners 29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id="{0805BFEF-13EC-47E5-8B18-62CC731687AC}"/>
                </a:ext>
              </a:extLst>
            </xdr:cNvPr>
            <xdr:cNvSpPr/>
          </xdr:nvSpPr>
          <xdr:spPr>
            <a:xfrm>
              <a:off x="9143999" y="34290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1" name="Rectangle: Rounded Corners 30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id="{738971BF-8555-4995-AEA0-C64A59556317}"/>
                </a:ext>
              </a:extLst>
            </xdr:cNvPr>
            <xdr:cNvSpPr/>
          </xdr:nvSpPr>
          <xdr:spPr>
            <a:xfrm>
              <a:off x="11658599" y="2700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2" name="Rectangle: Rounded Corners 31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id="{83096558-4F3A-484A-B407-16998F9F1FC8}"/>
                </a:ext>
              </a:extLst>
            </xdr:cNvPr>
            <xdr:cNvSpPr/>
          </xdr:nvSpPr>
          <xdr:spPr>
            <a:xfrm>
              <a:off x="11675533" y="3420545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3" name="Rectangle 32">
              <a:extLst>
                <a:ext uri="{FF2B5EF4-FFF2-40B4-BE49-F238E27FC236}">
                  <a16:creationId xmlns:a16="http://schemas.microsoft.com/office/drawing/2014/main" id="{33CEE9BF-A657-4B91-8420-8C3ABACA7AE0}"/>
                </a:ext>
              </a:extLst>
            </xdr:cNvPr>
            <xdr:cNvSpPr/>
          </xdr:nvSpPr>
          <xdr:spPr>
            <a:xfrm>
              <a:off x="9114039" y="2294467"/>
              <a:ext cx="4847495" cy="417593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gu-IN" sz="1700" b="1" cap="none" spc="0">
                  <a:ln w="0"/>
                  <a:solidFill>
                    <a:srgbClr val="C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ફક્ત જીલ્લા ફેર કે અરસ પરસ જીલ્લા ફેર બદલી માટે</a:t>
              </a:r>
              <a:endParaRPr lang="en-US" sz="17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sp macro="" textlink="">
          <xdr:nvSpPr>
            <xdr:cNvPr id="34" name="Rectangle: Rounded Corners 33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id="{A50AFCE0-0931-4235-853C-B00D4A675F31}"/>
                </a:ext>
              </a:extLst>
            </xdr:cNvPr>
            <xdr:cNvSpPr/>
          </xdr:nvSpPr>
          <xdr:spPr>
            <a:xfrm>
              <a:off x="10498666" y="41148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</a:t>
              </a:r>
              <a:r>
                <a:rPr lang="gu-IN" sz="1200" b="1" i="1" baseline="0">
                  <a:solidFill>
                    <a:srgbClr val="660066"/>
                  </a:solidFill>
                </a:rPr>
                <a:t> થવાનો પત્ર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</xdr:grpSp>
      <xdr:grpSp>
        <xdr:nvGrpSpPr>
          <xdr:cNvPr id="23" name="Group 22">
            <a:extLst>
              <a:ext uri="{FF2B5EF4-FFF2-40B4-BE49-F238E27FC236}">
                <a16:creationId xmlns:a16="http://schemas.microsoft.com/office/drawing/2014/main" id="{774752A3-6BD8-4B3E-9C81-45976512BBE1}"/>
              </a:ext>
            </a:extLst>
          </xdr:cNvPr>
          <xdr:cNvGrpSpPr/>
        </xdr:nvGrpSpPr>
        <xdr:grpSpPr>
          <a:xfrm>
            <a:off x="8966200" y="558801"/>
            <a:ext cx="4885266" cy="1921945"/>
            <a:chOff x="9059333" y="169334"/>
            <a:chExt cx="4885266" cy="1921945"/>
          </a:xfrm>
        </xdr:grpSpPr>
        <xdr:sp macro="" textlink="">
          <xdr:nvSpPr>
            <xdr:cNvPr id="24" name="Rectangle: Rounded Corners 23">
              <a:hlinkClick xmlns:r="http://schemas.openxmlformats.org/officeDocument/2006/relationships" r:id="rId7"/>
              <a:extLst>
                <a:ext uri="{FF2B5EF4-FFF2-40B4-BE49-F238E27FC236}">
                  <a16:creationId xmlns:a16="http://schemas.microsoft.com/office/drawing/2014/main" id="{0FD007F4-8A3A-4C64-A05E-B4C5BBFEC800}"/>
                </a:ext>
              </a:extLst>
            </xdr:cNvPr>
            <xdr:cNvSpPr/>
          </xdr:nvSpPr>
          <xdr:spPr>
            <a:xfrm>
              <a:off x="9059333" y="821279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 થવાનો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5" name="Rectangle: Rounded Corners 24">
              <a:hlinkClick xmlns:r="http://schemas.openxmlformats.org/officeDocument/2006/relationships" r:id="rId9"/>
              <a:extLst>
                <a:ext uri="{FF2B5EF4-FFF2-40B4-BE49-F238E27FC236}">
                  <a16:creationId xmlns:a16="http://schemas.microsoft.com/office/drawing/2014/main" id="{7FD18A4E-09F4-45B5-B91B-7BFB56E47EC4}"/>
                </a:ext>
              </a:extLst>
            </xdr:cNvPr>
            <xdr:cNvSpPr/>
          </xdr:nvSpPr>
          <xdr:spPr>
            <a:xfrm>
              <a:off x="9067799" y="1566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</a:t>
              </a:r>
              <a:r>
                <a:rPr lang="gu-IN" sz="1800" b="1" i="1" baseline="0">
                  <a:solidFill>
                    <a:srgbClr val="002060"/>
                  </a:solidFill>
                </a:rPr>
                <a:t>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6" name="Rectangle: Rounded Corners 25">
              <a:hlinkClick xmlns:r="http://schemas.openxmlformats.org/officeDocument/2006/relationships" r:id="rId10"/>
              <a:extLst>
                <a:ext uri="{FF2B5EF4-FFF2-40B4-BE49-F238E27FC236}">
                  <a16:creationId xmlns:a16="http://schemas.microsoft.com/office/drawing/2014/main" id="{624934FA-AC05-4561-A038-5C3B93B18B4C}"/>
                </a:ext>
              </a:extLst>
            </xdr:cNvPr>
            <xdr:cNvSpPr/>
          </xdr:nvSpPr>
          <xdr:spPr>
            <a:xfrm>
              <a:off x="11633200" y="812812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હાજર કર્યાનો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7" name="Rectangle: Rounded Corners 26">
              <a:hlinkClick xmlns:r="http://schemas.openxmlformats.org/officeDocument/2006/relationships" r:id="rId11"/>
              <a:extLst>
                <a:ext uri="{FF2B5EF4-FFF2-40B4-BE49-F238E27FC236}">
                  <a16:creationId xmlns:a16="http://schemas.microsoft.com/office/drawing/2014/main" id="{A97F2B88-A570-4315-8D29-2BC4728AA1FC}"/>
                </a:ext>
              </a:extLst>
            </xdr:cNvPr>
            <xdr:cNvSpPr/>
          </xdr:nvSpPr>
          <xdr:spPr>
            <a:xfrm>
              <a:off x="11641666" y="1557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 baseline="0">
                  <a:solidFill>
                    <a:srgbClr val="002060"/>
                  </a:solidFill>
                </a:rPr>
                <a:t>હાજર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8" name="Rectangle: Rounded Corners 27">
              <a:hlinkClick xmlns:r="http://schemas.openxmlformats.org/officeDocument/2006/relationships" r:id="rId12"/>
              <a:extLst>
                <a:ext uri="{FF2B5EF4-FFF2-40B4-BE49-F238E27FC236}">
                  <a16:creationId xmlns:a16="http://schemas.microsoft.com/office/drawing/2014/main" id="{17F3AECE-A968-40B7-9615-DCA290516548}"/>
                </a:ext>
              </a:extLst>
            </xdr:cNvPr>
            <xdr:cNvSpPr/>
          </xdr:nvSpPr>
          <xdr:spPr>
            <a:xfrm>
              <a:off x="10727266" y="169334"/>
              <a:ext cx="1481667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3200" b="1" i="1">
                  <a:solidFill>
                    <a:srgbClr val="003300"/>
                  </a:solidFill>
                </a:rPr>
                <a:t>Index</a:t>
              </a:r>
              <a:endParaRPr lang="en-US" sz="3200" b="1" i="1">
                <a:solidFill>
                  <a:srgbClr val="003300"/>
                </a:solidFill>
              </a:endParaRPr>
            </a:p>
          </xdr:txBody>
        </xdr:sp>
      </xdr:grpSp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129540</xdr:colOff>
      <xdr:row>1</xdr:row>
      <xdr:rowOff>0</xdr:rowOff>
    </xdr:from>
    <xdr:to>
      <xdr:col>15</xdr:col>
      <xdr:colOff>138006</xdr:colOff>
      <xdr:row>9</xdr:row>
      <xdr:rowOff>218455</xdr:rowOff>
    </xdr:to>
    <xdr:grpSp>
      <xdr:nvGrpSpPr>
        <xdr:cNvPr id="21" name="Group 20">
          <a:extLst>
            <a:ext uri="{FF2B5EF4-FFF2-40B4-BE49-F238E27FC236}">
              <a16:creationId xmlns:a16="http://schemas.microsoft.com/office/drawing/2014/main" id="{2758C8D7-C760-469D-B642-C2C147F86B35}"/>
            </a:ext>
          </a:extLst>
        </xdr:cNvPr>
        <xdr:cNvGrpSpPr/>
      </xdr:nvGrpSpPr>
      <xdr:grpSpPr>
        <a:xfrm>
          <a:off x="5814060" y="259080"/>
          <a:ext cx="4885266" cy="4775215"/>
          <a:chOff x="8966200" y="558801"/>
          <a:chExt cx="4885266" cy="4775215"/>
        </a:xfrm>
      </xdr:grpSpPr>
      <xdr:grpSp>
        <xdr:nvGrpSpPr>
          <xdr:cNvPr id="22" name="Group 21">
            <a:extLst>
              <a:ext uri="{FF2B5EF4-FFF2-40B4-BE49-F238E27FC236}">
                <a16:creationId xmlns:a16="http://schemas.microsoft.com/office/drawing/2014/main" id="{634596F8-6854-4D13-97CF-1EEA286FC9F8}"/>
              </a:ext>
            </a:extLst>
          </xdr:cNvPr>
          <xdr:cNvGrpSpPr/>
        </xdr:nvGrpSpPr>
        <xdr:grpSpPr>
          <a:xfrm>
            <a:off x="8970105" y="2988738"/>
            <a:ext cx="4864427" cy="2345278"/>
            <a:chOff x="9114039" y="2294467"/>
            <a:chExt cx="4864427" cy="2345278"/>
          </a:xfrm>
        </xdr:grpSpPr>
        <xdr:sp macro="" textlink="">
          <xdr:nvSpPr>
            <xdr:cNvPr id="29" name="Rectangle: Rounded Corners 28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id="{F9FDB1B6-D3F8-4CA9-ABE8-9F12BA1CA213}"/>
                </a:ext>
              </a:extLst>
            </xdr:cNvPr>
            <xdr:cNvSpPr/>
          </xdr:nvSpPr>
          <xdr:spPr>
            <a:xfrm>
              <a:off x="9127065" y="2709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0" name="Rectangle: Rounded Corners 29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id="{3D8432A8-0825-4C4C-8A3D-1E3B13A3A66B}"/>
                </a:ext>
              </a:extLst>
            </xdr:cNvPr>
            <xdr:cNvSpPr/>
          </xdr:nvSpPr>
          <xdr:spPr>
            <a:xfrm>
              <a:off x="9143999" y="34290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1" name="Rectangle: Rounded Corners 30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id="{D4689980-D52A-4050-A458-C0B135B5F2C2}"/>
                </a:ext>
              </a:extLst>
            </xdr:cNvPr>
            <xdr:cNvSpPr/>
          </xdr:nvSpPr>
          <xdr:spPr>
            <a:xfrm>
              <a:off x="11658599" y="2700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2" name="Rectangle: Rounded Corners 31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id="{0A4759B7-305E-498D-BF17-82BDC02E5ECE}"/>
                </a:ext>
              </a:extLst>
            </xdr:cNvPr>
            <xdr:cNvSpPr/>
          </xdr:nvSpPr>
          <xdr:spPr>
            <a:xfrm>
              <a:off x="11675533" y="3420545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3" name="Rectangle 32">
              <a:extLst>
                <a:ext uri="{FF2B5EF4-FFF2-40B4-BE49-F238E27FC236}">
                  <a16:creationId xmlns:a16="http://schemas.microsoft.com/office/drawing/2014/main" id="{A2507A09-5A62-40ED-91DE-7EF05B7FBCBF}"/>
                </a:ext>
              </a:extLst>
            </xdr:cNvPr>
            <xdr:cNvSpPr/>
          </xdr:nvSpPr>
          <xdr:spPr>
            <a:xfrm>
              <a:off x="9114039" y="2294467"/>
              <a:ext cx="4847495" cy="417593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gu-IN" sz="1700" b="1" cap="none" spc="0">
                  <a:ln w="0"/>
                  <a:solidFill>
                    <a:srgbClr val="C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ફક્ત જીલ્લા ફેર કે અરસ પરસ જીલ્લા ફેર બદલી માટે</a:t>
              </a:r>
              <a:endParaRPr lang="en-US" sz="17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sp macro="" textlink="">
          <xdr:nvSpPr>
            <xdr:cNvPr id="34" name="Rectangle: Rounded Corners 33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id="{42E27418-F97A-49AA-A24A-F97ED6B6313C}"/>
                </a:ext>
              </a:extLst>
            </xdr:cNvPr>
            <xdr:cNvSpPr/>
          </xdr:nvSpPr>
          <xdr:spPr>
            <a:xfrm>
              <a:off x="10498666" y="41148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</a:t>
              </a:r>
              <a:r>
                <a:rPr lang="gu-IN" sz="1200" b="1" i="1" baseline="0">
                  <a:solidFill>
                    <a:srgbClr val="660066"/>
                  </a:solidFill>
                </a:rPr>
                <a:t> થવાનો પત્ર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</xdr:grpSp>
      <xdr:grpSp>
        <xdr:nvGrpSpPr>
          <xdr:cNvPr id="23" name="Group 22">
            <a:extLst>
              <a:ext uri="{FF2B5EF4-FFF2-40B4-BE49-F238E27FC236}">
                <a16:creationId xmlns:a16="http://schemas.microsoft.com/office/drawing/2014/main" id="{F5183FE9-67E1-476E-A87A-5A9996C2085F}"/>
              </a:ext>
            </a:extLst>
          </xdr:cNvPr>
          <xdr:cNvGrpSpPr/>
        </xdr:nvGrpSpPr>
        <xdr:grpSpPr>
          <a:xfrm>
            <a:off x="8966200" y="558801"/>
            <a:ext cx="4885266" cy="1921945"/>
            <a:chOff x="9059333" y="169334"/>
            <a:chExt cx="4885266" cy="1921945"/>
          </a:xfrm>
        </xdr:grpSpPr>
        <xdr:sp macro="" textlink="">
          <xdr:nvSpPr>
            <xdr:cNvPr id="24" name="Rectangle: Rounded Corners 23">
              <a:hlinkClick xmlns:r="http://schemas.openxmlformats.org/officeDocument/2006/relationships" r:id="rId7"/>
              <a:extLst>
                <a:ext uri="{FF2B5EF4-FFF2-40B4-BE49-F238E27FC236}">
                  <a16:creationId xmlns:a16="http://schemas.microsoft.com/office/drawing/2014/main" id="{08994557-0C39-44DC-BA96-1C803DE52E85}"/>
                </a:ext>
              </a:extLst>
            </xdr:cNvPr>
            <xdr:cNvSpPr/>
          </xdr:nvSpPr>
          <xdr:spPr>
            <a:xfrm>
              <a:off x="9059333" y="821279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 થવાનો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5" name="Rectangle: Rounded Corners 24">
              <a:hlinkClick xmlns:r="http://schemas.openxmlformats.org/officeDocument/2006/relationships" r:id="rId9"/>
              <a:extLst>
                <a:ext uri="{FF2B5EF4-FFF2-40B4-BE49-F238E27FC236}">
                  <a16:creationId xmlns:a16="http://schemas.microsoft.com/office/drawing/2014/main" id="{BFA35ADF-6EEE-4D80-9EDD-8C94FE94080E}"/>
                </a:ext>
              </a:extLst>
            </xdr:cNvPr>
            <xdr:cNvSpPr/>
          </xdr:nvSpPr>
          <xdr:spPr>
            <a:xfrm>
              <a:off x="9067799" y="1566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</a:t>
              </a:r>
              <a:r>
                <a:rPr lang="gu-IN" sz="1800" b="1" i="1" baseline="0">
                  <a:solidFill>
                    <a:srgbClr val="002060"/>
                  </a:solidFill>
                </a:rPr>
                <a:t>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6" name="Rectangle: Rounded Corners 25">
              <a:hlinkClick xmlns:r="http://schemas.openxmlformats.org/officeDocument/2006/relationships" r:id="rId10"/>
              <a:extLst>
                <a:ext uri="{FF2B5EF4-FFF2-40B4-BE49-F238E27FC236}">
                  <a16:creationId xmlns:a16="http://schemas.microsoft.com/office/drawing/2014/main" id="{346A0A5A-59BC-4F92-BF50-5FE1F27E46ED}"/>
                </a:ext>
              </a:extLst>
            </xdr:cNvPr>
            <xdr:cNvSpPr/>
          </xdr:nvSpPr>
          <xdr:spPr>
            <a:xfrm>
              <a:off x="11633200" y="812812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હાજર કર્યાનો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7" name="Rectangle: Rounded Corners 26">
              <a:hlinkClick xmlns:r="http://schemas.openxmlformats.org/officeDocument/2006/relationships" r:id="rId11"/>
              <a:extLst>
                <a:ext uri="{FF2B5EF4-FFF2-40B4-BE49-F238E27FC236}">
                  <a16:creationId xmlns:a16="http://schemas.microsoft.com/office/drawing/2014/main" id="{2015189B-C3EE-4EA5-B762-2E0DF1616E04}"/>
                </a:ext>
              </a:extLst>
            </xdr:cNvPr>
            <xdr:cNvSpPr/>
          </xdr:nvSpPr>
          <xdr:spPr>
            <a:xfrm>
              <a:off x="11641666" y="1557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 baseline="0">
                  <a:solidFill>
                    <a:srgbClr val="002060"/>
                  </a:solidFill>
                </a:rPr>
                <a:t>હાજર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8" name="Rectangle: Rounded Corners 27">
              <a:hlinkClick xmlns:r="http://schemas.openxmlformats.org/officeDocument/2006/relationships" r:id="rId12"/>
              <a:extLst>
                <a:ext uri="{FF2B5EF4-FFF2-40B4-BE49-F238E27FC236}">
                  <a16:creationId xmlns:a16="http://schemas.microsoft.com/office/drawing/2014/main" id="{297644B6-CD61-4C0B-A8D8-989068E33C69}"/>
                </a:ext>
              </a:extLst>
            </xdr:cNvPr>
            <xdr:cNvSpPr/>
          </xdr:nvSpPr>
          <xdr:spPr>
            <a:xfrm>
              <a:off x="10727266" y="169334"/>
              <a:ext cx="1481667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3200" b="1" i="1">
                  <a:solidFill>
                    <a:srgbClr val="003300"/>
                  </a:solidFill>
                </a:rPr>
                <a:t>Index</a:t>
              </a:r>
              <a:endParaRPr lang="en-US" sz="3200" b="1" i="1">
                <a:solidFill>
                  <a:srgbClr val="003300"/>
                </a:solidFill>
              </a:endParaRPr>
            </a:p>
          </xdr:txBody>
        </xdr:sp>
      </xdr:grpSp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434340</xdr:colOff>
      <xdr:row>4</xdr:row>
      <xdr:rowOff>76200</xdr:rowOff>
    </xdr:from>
    <xdr:to>
      <xdr:col>15</xdr:col>
      <xdr:colOff>442806</xdr:colOff>
      <xdr:row>13</xdr:row>
      <xdr:rowOff>66055</xdr:rowOff>
    </xdr:to>
    <xdr:grpSp>
      <xdr:nvGrpSpPr>
        <xdr:cNvPr id="15" name="Group 14">
          <a:extLst>
            <a:ext uri="{FF2B5EF4-FFF2-40B4-BE49-F238E27FC236}">
              <a16:creationId xmlns:a16="http://schemas.microsoft.com/office/drawing/2014/main" id="{8FE67F88-169F-4A83-AEE3-762103974A27}"/>
            </a:ext>
          </a:extLst>
        </xdr:cNvPr>
        <xdr:cNvGrpSpPr/>
      </xdr:nvGrpSpPr>
      <xdr:grpSpPr>
        <a:xfrm>
          <a:off x="6118860" y="1112520"/>
          <a:ext cx="4885266" cy="4775215"/>
          <a:chOff x="8966200" y="558801"/>
          <a:chExt cx="4885266" cy="4775215"/>
        </a:xfrm>
      </xdr:grpSpPr>
      <xdr:grpSp>
        <xdr:nvGrpSpPr>
          <xdr:cNvPr id="16" name="Group 15">
            <a:extLst>
              <a:ext uri="{FF2B5EF4-FFF2-40B4-BE49-F238E27FC236}">
                <a16:creationId xmlns:a16="http://schemas.microsoft.com/office/drawing/2014/main" id="{342E7754-ED6A-4AA5-B1A3-532416348AAE}"/>
              </a:ext>
            </a:extLst>
          </xdr:cNvPr>
          <xdr:cNvGrpSpPr/>
        </xdr:nvGrpSpPr>
        <xdr:grpSpPr>
          <a:xfrm>
            <a:off x="8970105" y="2988738"/>
            <a:ext cx="4864427" cy="2345278"/>
            <a:chOff x="9114039" y="2294467"/>
            <a:chExt cx="4864427" cy="2345278"/>
          </a:xfrm>
        </xdr:grpSpPr>
        <xdr:sp macro="" textlink="">
          <xdr:nvSpPr>
            <xdr:cNvPr id="23" name="Rectangle: Rounded Corners 22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id="{E642E88F-2FD0-415E-91FB-91A397B49EF4}"/>
                </a:ext>
              </a:extLst>
            </xdr:cNvPr>
            <xdr:cNvSpPr/>
          </xdr:nvSpPr>
          <xdr:spPr>
            <a:xfrm>
              <a:off x="9127065" y="2709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4" name="Rectangle: Rounded Corners 23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id="{18C19E09-4591-44A9-8C4B-6308D0D2DE39}"/>
                </a:ext>
              </a:extLst>
            </xdr:cNvPr>
            <xdr:cNvSpPr/>
          </xdr:nvSpPr>
          <xdr:spPr>
            <a:xfrm>
              <a:off x="9143999" y="34290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5" name="Rectangle: Rounded Corners 24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id="{ECC1634D-516E-462B-9A23-D2E09D1E1F84}"/>
                </a:ext>
              </a:extLst>
            </xdr:cNvPr>
            <xdr:cNvSpPr/>
          </xdr:nvSpPr>
          <xdr:spPr>
            <a:xfrm>
              <a:off x="11658599" y="2700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6" name="Rectangle: Rounded Corners 25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id="{D3EE0E24-3BD9-402C-878F-FB43C5F9CAD7}"/>
                </a:ext>
              </a:extLst>
            </xdr:cNvPr>
            <xdr:cNvSpPr/>
          </xdr:nvSpPr>
          <xdr:spPr>
            <a:xfrm>
              <a:off x="11675533" y="3420545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7" name="Rectangle 26">
              <a:extLst>
                <a:ext uri="{FF2B5EF4-FFF2-40B4-BE49-F238E27FC236}">
                  <a16:creationId xmlns:a16="http://schemas.microsoft.com/office/drawing/2014/main" id="{93342B9D-33D8-4F6C-9EDA-46CAC0DB504A}"/>
                </a:ext>
              </a:extLst>
            </xdr:cNvPr>
            <xdr:cNvSpPr/>
          </xdr:nvSpPr>
          <xdr:spPr>
            <a:xfrm>
              <a:off x="9114039" y="2294467"/>
              <a:ext cx="4847495" cy="417593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gu-IN" sz="1700" b="1" cap="none" spc="0">
                  <a:ln w="0"/>
                  <a:solidFill>
                    <a:srgbClr val="C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ફક્ત જીલ્લા ફેર કે અરસ પરસ જીલ્લા ફેર બદલી માટે</a:t>
              </a:r>
              <a:endParaRPr lang="en-US" sz="17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sp macro="" textlink="">
          <xdr:nvSpPr>
            <xdr:cNvPr id="28" name="Rectangle: Rounded Corners 27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id="{083FC8EB-5E76-4B7B-8290-5770900E9FCF}"/>
                </a:ext>
              </a:extLst>
            </xdr:cNvPr>
            <xdr:cNvSpPr/>
          </xdr:nvSpPr>
          <xdr:spPr>
            <a:xfrm>
              <a:off x="10498666" y="41148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</a:t>
              </a:r>
              <a:r>
                <a:rPr lang="gu-IN" sz="1200" b="1" i="1" baseline="0">
                  <a:solidFill>
                    <a:srgbClr val="660066"/>
                  </a:solidFill>
                </a:rPr>
                <a:t> થવાનો પત્ર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</xdr:grpSp>
      <xdr:grpSp>
        <xdr:nvGrpSpPr>
          <xdr:cNvPr id="17" name="Group 16">
            <a:extLst>
              <a:ext uri="{FF2B5EF4-FFF2-40B4-BE49-F238E27FC236}">
                <a16:creationId xmlns:a16="http://schemas.microsoft.com/office/drawing/2014/main" id="{83CEDC8F-2635-4FDD-B32E-157103418004}"/>
              </a:ext>
            </a:extLst>
          </xdr:cNvPr>
          <xdr:cNvGrpSpPr/>
        </xdr:nvGrpSpPr>
        <xdr:grpSpPr>
          <a:xfrm>
            <a:off x="8966200" y="558801"/>
            <a:ext cx="4885266" cy="1921945"/>
            <a:chOff x="9059333" y="169334"/>
            <a:chExt cx="4885266" cy="1921945"/>
          </a:xfrm>
        </xdr:grpSpPr>
        <xdr:sp macro="" textlink="">
          <xdr:nvSpPr>
            <xdr:cNvPr id="18" name="Rectangle: Rounded Corners 17">
              <a:hlinkClick xmlns:r="http://schemas.openxmlformats.org/officeDocument/2006/relationships" r:id="rId7"/>
              <a:extLst>
                <a:ext uri="{FF2B5EF4-FFF2-40B4-BE49-F238E27FC236}">
                  <a16:creationId xmlns:a16="http://schemas.microsoft.com/office/drawing/2014/main" id="{B1CA1494-DC0B-4D98-92BA-7E9ADCA28476}"/>
                </a:ext>
              </a:extLst>
            </xdr:cNvPr>
            <xdr:cNvSpPr/>
          </xdr:nvSpPr>
          <xdr:spPr>
            <a:xfrm>
              <a:off x="9059333" y="821279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 થવાનો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19" name="Rectangle: Rounded Corners 18">
              <a:hlinkClick xmlns:r="http://schemas.openxmlformats.org/officeDocument/2006/relationships" r:id="rId9"/>
              <a:extLst>
                <a:ext uri="{FF2B5EF4-FFF2-40B4-BE49-F238E27FC236}">
                  <a16:creationId xmlns:a16="http://schemas.microsoft.com/office/drawing/2014/main" id="{40764058-C6F6-4401-B0CA-59CE574A6E3E}"/>
                </a:ext>
              </a:extLst>
            </xdr:cNvPr>
            <xdr:cNvSpPr/>
          </xdr:nvSpPr>
          <xdr:spPr>
            <a:xfrm>
              <a:off x="9067799" y="1566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</a:t>
              </a:r>
              <a:r>
                <a:rPr lang="gu-IN" sz="1800" b="1" i="1" baseline="0">
                  <a:solidFill>
                    <a:srgbClr val="002060"/>
                  </a:solidFill>
                </a:rPr>
                <a:t>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0" name="Rectangle: Rounded Corners 19">
              <a:hlinkClick xmlns:r="http://schemas.openxmlformats.org/officeDocument/2006/relationships" r:id="rId10"/>
              <a:extLst>
                <a:ext uri="{FF2B5EF4-FFF2-40B4-BE49-F238E27FC236}">
                  <a16:creationId xmlns:a16="http://schemas.microsoft.com/office/drawing/2014/main" id="{028F1387-2F63-405E-9620-9D11F1BD5CFA}"/>
                </a:ext>
              </a:extLst>
            </xdr:cNvPr>
            <xdr:cNvSpPr/>
          </xdr:nvSpPr>
          <xdr:spPr>
            <a:xfrm>
              <a:off x="11633200" y="812812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હાજર કર્યાનો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1" name="Rectangle: Rounded Corners 20">
              <a:hlinkClick xmlns:r="http://schemas.openxmlformats.org/officeDocument/2006/relationships" r:id="rId11"/>
              <a:extLst>
                <a:ext uri="{FF2B5EF4-FFF2-40B4-BE49-F238E27FC236}">
                  <a16:creationId xmlns:a16="http://schemas.microsoft.com/office/drawing/2014/main" id="{5D7578E2-F8EF-427B-BAF3-E97023E7B256}"/>
                </a:ext>
              </a:extLst>
            </xdr:cNvPr>
            <xdr:cNvSpPr/>
          </xdr:nvSpPr>
          <xdr:spPr>
            <a:xfrm>
              <a:off x="11641666" y="1557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 baseline="0">
                  <a:solidFill>
                    <a:srgbClr val="002060"/>
                  </a:solidFill>
                </a:rPr>
                <a:t>હાજર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2" name="Rectangle: Rounded Corners 21">
              <a:hlinkClick xmlns:r="http://schemas.openxmlformats.org/officeDocument/2006/relationships" r:id="rId12"/>
              <a:extLst>
                <a:ext uri="{FF2B5EF4-FFF2-40B4-BE49-F238E27FC236}">
                  <a16:creationId xmlns:a16="http://schemas.microsoft.com/office/drawing/2014/main" id="{58913930-10B3-4446-B09F-EC4DDBA4967E}"/>
                </a:ext>
              </a:extLst>
            </xdr:cNvPr>
            <xdr:cNvSpPr/>
          </xdr:nvSpPr>
          <xdr:spPr>
            <a:xfrm>
              <a:off x="10727266" y="169334"/>
              <a:ext cx="1481667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3200" b="1" i="1">
                  <a:solidFill>
                    <a:srgbClr val="003300"/>
                  </a:solidFill>
                </a:rPr>
                <a:t>Index</a:t>
              </a:r>
              <a:endParaRPr lang="en-US" sz="3200" b="1" i="1">
                <a:solidFill>
                  <a:srgbClr val="003300"/>
                </a:solidFill>
              </a:endParaRPr>
            </a:p>
          </xdr:txBody>
        </xdr:sp>
      </xdr:grpSp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419100</xdr:colOff>
      <xdr:row>7</xdr:row>
      <xdr:rowOff>15240</xdr:rowOff>
    </xdr:from>
    <xdr:to>
      <xdr:col>15</xdr:col>
      <xdr:colOff>427566</xdr:colOff>
      <xdr:row>16</xdr:row>
      <xdr:rowOff>12715</xdr:rowOff>
    </xdr:to>
    <xdr:grpSp>
      <xdr:nvGrpSpPr>
        <xdr:cNvPr id="15" name="Group 14">
          <a:extLst>
            <a:ext uri="{FF2B5EF4-FFF2-40B4-BE49-F238E27FC236}">
              <a16:creationId xmlns:a16="http://schemas.microsoft.com/office/drawing/2014/main" id="{BA7A051D-F329-423D-B67B-1670FF487683}"/>
            </a:ext>
          </a:extLst>
        </xdr:cNvPr>
        <xdr:cNvGrpSpPr/>
      </xdr:nvGrpSpPr>
      <xdr:grpSpPr>
        <a:xfrm>
          <a:off x="6103620" y="1821180"/>
          <a:ext cx="4885266" cy="4775215"/>
          <a:chOff x="8966200" y="558801"/>
          <a:chExt cx="4885266" cy="4775215"/>
        </a:xfrm>
      </xdr:grpSpPr>
      <xdr:grpSp>
        <xdr:nvGrpSpPr>
          <xdr:cNvPr id="16" name="Group 15">
            <a:extLst>
              <a:ext uri="{FF2B5EF4-FFF2-40B4-BE49-F238E27FC236}">
                <a16:creationId xmlns:a16="http://schemas.microsoft.com/office/drawing/2014/main" id="{BDA906C3-0C7A-4A7C-A086-BEBF81211957}"/>
              </a:ext>
            </a:extLst>
          </xdr:cNvPr>
          <xdr:cNvGrpSpPr/>
        </xdr:nvGrpSpPr>
        <xdr:grpSpPr>
          <a:xfrm>
            <a:off x="8970105" y="2988738"/>
            <a:ext cx="4864427" cy="2345278"/>
            <a:chOff x="9114039" y="2294467"/>
            <a:chExt cx="4864427" cy="2345278"/>
          </a:xfrm>
        </xdr:grpSpPr>
        <xdr:sp macro="" textlink="">
          <xdr:nvSpPr>
            <xdr:cNvPr id="23" name="Rectangle: Rounded Corners 22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id="{2726562C-24C5-4937-81B9-6EAF1E76C9D4}"/>
                </a:ext>
              </a:extLst>
            </xdr:cNvPr>
            <xdr:cNvSpPr/>
          </xdr:nvSpPr>
          <xdr:spPr>
            <a:xfrm>
              <a:off x="9127065" y="2709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4" name="Rectangle: Rounded Corners 23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id="{9501F447-AE5F-4BCD-A3E6-0513E69E3D7C}"/>
                </a:ext>
              </a:extLst>
            </xdr:cNvPr>
            <xdr:cNvSpPr/>
          </xdr:nvSpPr>
          <xdr:spPr>
            <a:xfrm>
              <a:off x="9143999" y="34290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5" name="Rectangle: Rounded Corners 24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id="{F446490F-0D0F-489B-A033-834D76540FE6}"/>
                </a:ext>
              </a:extLst>
            </xdr:cNvPr>
            <xdr:cNvSpPr/>
          </xdr:nvSpPr>
          <xdr:spPr>
            <a:xfrm>
              <a:off x="11658599" y="2700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6" name="Rectangle: Rounded Corners 25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id="{4E8542EE-EF29-431B-9314-03FB38C0F898}"/>
                </a:ext>
              </a:extLst>
            </xdr:cNvPr>
            <xdr:cNvSpPr/>
          </xdr:nvSpPr>
          <xdr:spPr>
            <a:xfrm>
              <a:off x="11675533" y="3420545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7" name="Rectangle 26">
              <a:extLst>
                <a:ext uri="{FF2B5EF4-FFF2-40B4-BE49-F238E27FC236}">
                  <a16:creationId xmlns:a16="http://schemas.microsoft.com/office/drawing/2014/main" id="{5138774F-93E6-4C26-BEB2-7F63FF80C3E9}"/>
                </a:ext>
              </a:extLst>
            </xdr:cNvPr>
            <xdr:cNvSpPr/>
          </xdr:nvSpPr>
          <xdr:spPr>
            <a:xfrm>
              <a:off x="9114039" y="2294467"/>
              <a:ext cx="4847495" cy="417593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gu-IN" sz="1700" b="1" cap="none" spc="0">
                  <a:ln w="0"/>
                  <a:solidFill>
                    <a:srgbClr val="C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ફક્ત જીલ્લા ફેર કે અરસ પરસ જીલ્લા ફેર બદલી માટે</a:t>
              </a:r>
              <a:endParaRPr lang="en-US" sz="17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sp macro="" textlink="">
          <xdr:nvSpPr>
            <xdr:cNvPr id="28" name="Rectangle: Rounded Corners 27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id="{A5B100B6-6692-4FBF-B618-7A94A3DA1B1A}"/>
                </a:ext>
              </a:extLst>
            </xdr:cNvPr>
            <xdr:cNvSpPr/>
          </xdr:nvSpPr>
          <xdr:spPr>
            <a:xfrm>
              <a:off x="10498666" y="41148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</a:t>
              </a:r>
              <a:r>
                <a:rPr lang="gu-IN" sz="1200" b="1" i="1" baseline="0">
                  <a:solidFill>
                    <a:srgbClr val="660066"/>
                  </a:solidFill>
                </a:rPr>
                <a:t> થવાનો પત્ર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</xdr:grpSp>
      <xdr:grpSp>
        <xdr:nvGrpSpPr>
          <xdr:cNvPr id="17" name="Group 16">
            <a:extLst>
              <a:ext uri="{FF2B5EF4-FFF2-40B4-BE49-F238E27FC236}">
                <a16:creationId xmlns:a16="http://schemas.microsoft.com/office/drawing/2014/main" id="{8BE32951-9833-4340-9F86-F7E3DE2B7A0B}"/>
              </a:ext>
            </a:extLst>
          </xdr:cNvPr>
          <xdr:cNvGrpSpPr/>
        </xdr:nvGrpSpPr>
        <xdr:grpSpPr>
          <a:xfrm>
            <a:off x="8966200" y="558801"/>
            <a:ext cx="4885266" cy="1921945"/>
            <a:chOff x="9059333" y="169334"/>
            <a:chExt cx="4885266" cy="1921945"/>
          </a:xfrm>
        </xdr:grpSpPr>
        <xdr:sp macro="" textlink="">
          <xdr:nvSpPr>
            <xdr:cNvPr id="18" name="Rectangle: Rounded Corners 17">
              <a:hlinkClick xmlns:r="http://schemas.openxmlformats.org/officeDocument/2006/relationships" r:id="rId7"/>
              <a:extLst>
                <a:ext uri="{FF2B5EF4-FFF2-40B4-BE49-F238E27FC236}">
                  <a16:creationId xmlns:a16="http://schemas.microsoft.com/office/drawing/2014/main" id="{D4479FC6-3ACB-4F02-AC42-7029EECD3E8A}"/>
                </a:ext>
              </a:extLst>
            </xdr:cNvPr>
            <xdr:cNvSpPr/>
          </xdr:nvSpPr>
          <xdr:spPr>
            <a:xfrm>
              <a:off x="9059333" y="821279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 થવાનો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19" name="Rectangle: Rounded Corners 18">
              <a:hlinkClick xmlns:r="http://schemas.openxmlformats.org/officeDocument/2006/relationships" r:id="rId9"/>
              <a:extLst>
                <a:ext uri="{FF2B5EF4-FFF2-40B4-BE49-F238E27FC236}">
                  <a16:creationId xmlns:a16="http://schemas.microsoft.com/office/drawing/2014/main" id="{9B1CB67A-93DC-4D3D-BCFA-0CE310047998}"/>
                </a:ext>
              </a:extLst>
            </xdr:cNvPr>
            <xdr:cNvSpPr/>
          </xdr:nvSpPr>
          <xdr:spPr>
            <a:xfrm>
              <a:off x="9067799" y="1566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</a:t>
              </a:r>
              <a:r>
                <a:rPr lang="gu-IN" sz="1800" b="1" i="1" baseline="0">
                  <a:solidFill>
                    <a:srgbClr val="002060"/>
                  </a:solidFill>
                </a:rPr>
                <a:t>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0" name="Rectangle: Rounded Corners 19">
              <a:hlinkClick xmlns:r="http://schemas.openxmlformats.org/officeDocument/2006/relationships" r:id="rId10"/>
              <a:extLst>
                <a:ext uri="{FF2B5EF4-FFF2-40B4-BE49-F238E27FC236}">
                  <a16:creationId xmlns:a16="http://schemas.microsoft.com/office/drawing/2014/main" id="{DD7E526B-84A1-444D-BF8F-8A096A2D66DD}"/>
                </a:ext>
              </a:extLst>
            </xdr:cNvPr>
            <xdr:cNvSpPr/>
          </xdr:nvSpPr>
          <xdr:spPr>
            <a:xfrm>
              <a:off x="11633200" y="812812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હાજર કર્યાનો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1" name="Rectangle: Rounded Corners 20">
              <a:hlinkClick xmlns:r="http://schemas.openxmlformats.org/officeDocument/2006/relationships" r:id="rId11"/>
              <a:extLst>
                <a:ext uri="{FF2B5EF4-FFF2-40B4-BE49-F238E27FC236}">
                  <a16:creationId xmlns:a16="http://schemas.microsoft.com/office/drawing/2014/main" id="{B76FA8CD-357C-4D80-A27F-15D11B1FB975}"/>
                </a:ext>
              </a:extLst>
            </xdr:cNvPr>
            <xdr:cNvSpPr/>
          </xdr:nvSpPr>
          <xdr:spPr>
            <a:xfrm>
              <a:off x="11641666" y="1557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 baseline="0">
                  <a:solidFill>
                    <a:srgbClr val="002060"/>
                  </a:solidFill>
                </a:rPr>
                <a:t>હાજર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2" name="Rectangle: Rounded Corners 21">
              <a:hlinkClick xmlns:r="http://schemas.openxmlformats.org/officeDocument/2006/relationships" r:id="rId12"/>
              <a:extLst>
                <a:ext uri="{FF2B5EF4-FFF2-40B4-BE49-F238E27FC236}">
                  <a16:creationId xmlns:a16="http://schemas.microsoft.com/office/drawing/2014/main" id="{8D96307F-6839-48F5-8B2B-DC222718D332}"/>
                </a:ext>
              </a:extLst>
            </xdr:cNvPr>
            <xdr:cNvSpPr/>
          </xdr:nvSpPr>
          <xdr:spPr>
            <a:xfrm>
              <a:off x="10727266" y="169334"/>
              <a:ext cx="1481667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3200" b="1" i="1">
                  <a:solidFill>
                    <a:srgbClr val="003300"/>
                  </a:solidFill>
                </a:rPr>
                <a:t>Index</a:t>
              </a:r>
              <a:endParaRPr lang="en-US" sz="3200" b="1" i="1">
                <a:solidFill>
                  <a:srgbClr val="003300"/>
                </a:solidFill>
              </a:endParaRPr>
            </a:p>
          </xdr:txBody>
        </xdr:sp>
      </xdr:grpSp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579120</xdr:colOff>
      <xdr:row>7</xdr:row>
      <xdr:rowOff>106680</xdr:rowOff>
    </xdr:from>
    <xdr:to>
      <xdr:col>15</xdr:col>
      <xdr:colOff>587586</xdr:colOff>
      <xdr:row>16</xdr:row>
      <xdr:rowOff>104155</xdr:rowOff>
    </xdr:to>
    <xdr:grpSp>
      <xdr:nvGrpSpPr>
        <xdr:cNvPr id="15" name="Group 14">
          <a:extLst>
            <a:ext uri="{FF2B5EF4-FFF2-40B4-BE49-F238E27FC236}">
              <a16:creationId xmlns:a16="http://schemas.microsoft.com/office/drawing/2014/main" id="{1E3F1489-7F45-43E0-A514-36321FAE70DD}"/>
            </a:ext>
          </a:extLst>
        </xdr:cNvPr>
        <xdr:cNvGrpSpPr/>
      </xdr:nvGrpSpPr>
      <xdr:grpSpPr>
        <a:xfrm>
          <a:off x="6263640" y="1912620"/>
          <a:ext cx="4885266" cy="4775215"/>
          <a:chOff x="8966200" y="558801"/>
          <a:chExt cx="4885266" cy="4775215"/>
        </a:xfrm>
      </xdr:grpSpPr>
      <xdr:grpSp>
        <xdr:nvGrpSpPr>
          <xdr:cNvPr id="16" name="Group 15">
            <a:extLst>
              <a:ext uri="{FF2B5EF4-FFF2-40B4-BE49-F238E27FC236}">
                <a16:creationId xmlns:a16="http://schemas.microsoft.com/office/drawing/2014/main" id="{E01001CA-D866-4DD7-AAFD-C1B8FDFC20EA}"/>
              </a:ext>
            </a:extLst>
          </xdr:cNvPr>
          <xdr:cNvGrpSpPr/>
        </xdr:nvGrpSpPr>
        <xdr:grpSpPr>
          <a:xfrm>
            <a:off x="8970105" y="2988738"/>
            <a:ext cx="4864427" cy="2345278"/>
            <a:chOff x="9114039" y="2294467"/>
            <a:chExt cx="4864427" cy="2345278"/>
          </a:xfrm>
        </xdr:grpSpPr>
        <xdr:sp macro="" textlink="">
          <xdr:nvSpPr>
            <xdr:cNvPr id="23" name="Rectangle: Rounded Corners 22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id="{4130D696-27D5-4E05-B7E1-476FD6ED3312}"/>
                </a:ext>
              </a:extLst>
            </xdr:cNvPr>
            <xdr:cNvSpPr/>
          </xdr:nvSpPr>
          <xdr:spPr>
            <a:xfrm>
              <a:off x="9127065" y="2709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4" name="Rectangle: Rounded Corners 23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id="{EE6448E2-E68E-42DC-A031-F31DB1FABD70}"/>
                </a:ext>
              </a:extLst>
            </xdr:cNvPr>
            <xdr:cNvSpPr/>
          </xdr:nvSpPr>
          <xdr:spPr>
            <a:xfrm>
              <a:off x="9143999" y="34290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5" name="Rectangle: Rounded Corners 24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id="{4843D350-0A84-4816-B517-CE38C380CBEF}"/>
                </a:ext>
              </a:extLst>
            </xdr:cNvPr>
            <xdr:cNvSpPr/>
          </xdr:nvSpPr>
          <xdr:spPr>
            <a:xfrm>
              <a:off x="11658599" y="2700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6" name="Rectangle: Rounded Corners 25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id="{31D7A0F1-C8C0-4DD6-8DC4-EE8E14847527}"/>
                </a:ext>
              </a:extLst>
            </xdr:cNvPr>
            <xdr:cNvSpPr/>
          </xdr:nvSpPr>
          <xdr:spPr>
            <a:xfrm>
              <a:off x="11675533" y="3420545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7" name="Rectangle 26">
              <a:extLst>
                <a:ext uri="{FF2B5EF4-FFF2-40B4-BE49-F238E27FC236}">
                  <a16:creationId xmlns:a16="http://schemas.microsoft.com/office/drawing/2014/main" id="{00176C5B-24BF-435D-9515-5CF1FE5E1D38}"/>
                </a:ext>
              </a:extLst>
            </xdr:cNvPr>
            <xdr:cNvSpPr/>
          </xdr:nvSpPr>
          <xdr:spPr>
            <a:xfrm>
              <a:off x="9114039" y="2294467"/>
              <a:ext cx="4847495" cy="417593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gu-IN" sz="1700" b="1" cap="none" spc="0">
                  <a:ln w="0"/>
                  <a:solidFill>
                    <a:srgbClr val="C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ફક્ત જીલ્લા ફેર કે અરસ પરસ જીલ્લા ફેર બદલી માટે</a:t>
              </a:r>
              <a:endParaRPr lang="en-US" sz="17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sp macro="" textlink="">
          <xdr:nvSpPr>
            <xdr:cNvPr id="28" name="Rectangle: Rounded Corners 27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id="{56CC1B3F-5A5F-4A25-BFDD-FF448ADA4012}"/>
                </a:ext>
              </a:extLst>
            </xdr:cNvPr>
            <xdr:cNvSpPr/>
          </xdr:nvSpPr>
          <xdr:spPr>
            <a:xfrm>
              <a:off x="10498666" y="41148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</a:t>
              </a:r>
              <a:r>
                <a:rPr lang="gu-IN" sz="1200" b="1" i="1" baseline="0">
                  <a:solidFill>
                    <a:srgbClr val="660066"/>
                  </a:solidFill>
                </a:rPr>
                <a:t> થવાનો પત્ર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</xdr:grpSp>
      <xdr:grpSp>
        <xdr:nvGrpSpPr>
          <xdr:cNvPr id="17" name="Group 16">
            <a:extLst>
              <a:ext uri="{FF2B5EF4-FFF2-40B4-BE49-F238E27FC236}">
                <a16:creationId xmlns:a16="http://schemas.microsoft.com/office/drawing/2014/main" id="{3757574E-7DF2-4D18-B6E3-BCDEAA2BBF28}"/>
              </a:ext>
            </a:extLst>
          </xdr:cNvPr>
          <xdr:cNvGrpSpPr/>
        </xdr:nvGrpSpPr>
        <xdr:grpSpPr>
          <a:xfrm>
            <a:off x="8966200" y="558801"/>
            <a:ext cx="4885266" cy="1921945"/>
            <a:chOff x="9059333" y="169334"/>
            <a:chExt cx="4885266" cy="1921945"/>
          </a:xfrm>
        </xdr:grpSpPr>
        <xdr:sp macro="" textlink="">
          <xdr:nvSpPr>
            <xdr:cNvPr id="18" name="Rectangle: Rounded Corners 17">
              <a:hlinkClick xmlns:r="http://schemas.openxmlformats.org/officeDocument/2006/relationships" r:id="rId7"/>
              <a:extLst>
                <a:ext uri="{FF2B5EF4-FFF2-40B4-BE49-F238E27FC236}">
                  <a16:creationId xmlns:a16="http://schemas.microsoft.com/office/drawing/2014/main" id="{1CD3D67C-AE87-44CD-8272-0CB3F84EFD06}"/>
                </a:ext>
              </a:extLst>
            </xdr:cNvPr>
            <xdr:cNvSpPr/>
          </xdr:nvSpPr>
          <xdr:spPr>
            <a:xfrm>
              <a:off x="9059333" y="821279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 થવાનો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19" name="Rectangle: Rounded Corners 18">
              <a:hlinkClick xmlns:r="http://schemas.openxmlformats.org/officeDocument/2006/relationships" r:id="rId9"/>
              <a:extLst>
                <a:ext uri="{FF2B5EF4-FFF2-40B4-BE49-F238E27FC236}">
                  <a16:creationId xmlns:a16="http://schemas.microsoft.com/office/drawing/2014/main" id="{28C9E96C-4B92-4E71-95E9-D339C232EDED}"/>
                </a:ext>
              </a:extLst>
            </xdr:cNvPr>
            <xdr:cNvSpPr/>
          </xdr:nvSpPr>
          <xdr:spPr>
            <a:xfrm>
              <a:off x="9067799" y="1566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</a:t>
              </a:r>
              <a:r>
                <a:rPr lang="gu-IN" sz="1800" b="1" i="1" baseline="0">
                  <a:solidFill>
                    <a:srgbClr val="002060"/>
                  </a:solidFill>
                </a:rPr>
                <a:t>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0" name="Rectangle: Rounded Corners 19">
              <a:hlinkClick xmlns:r="http://schemas.openxmlformats.org/officeDocument/2006/relationships" r:id="rId10"/>
              <a:extLst>
                <a:ext uri="{FF2B5EF4-FFF2-40B4-BE49-F238E27FC236}">
                  <a16:creationId xmlns:a16="http://schemas.microsoft.com/office/drawing/2014/main" id="{5F9E7AC9-E88B-4B4F-BFE1-597B5517467C}"/>
                </a:ext>
              </a:extLst>
            </xdr:cNvPr>
            <xdr:cNvSpPr/>
          </xdr:nvSpPr>
          <xdr:spPr>
            <a:xfrm>
              <a:off x="11633200" y="812812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હાજર કર્યાનો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1" name="Rectangle: Rounded Corners 20">
              <a:hlinkClick xmlns:r="http://schemas.openxmlformats.org/officeDocument/2006/relationships" r:id="rId11"/>
              <a:extLst>
                <a:ext uri="{FF2B5EF4-FFF2-40B4-BE49-F238E27FC236}">
                  <a16:creationId xmlns:a16="http://schemas.microsoft.com/office/drawing/2014/main" id="{EE33D225-C0DA-4350-8DB9-BEDD5C49AE16}"/>
                </a:ext>
              </a:extLst>
            </xdr:cNvPr>
            <xdr:cNvSpPr/>
          </xdr:nvSpPr>
          <xdr:spPr>
            <a:xfrm>
              <a:off x="11641666" y="1557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 baseline="0">
                  <a:solidFill>
                    <a:srgbClr val="002060"/>
                  </a:solidFill>
                </a:rPr>
                <a:t>હાજર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2" name="Rectangle: Rounded Corners 21">
              <a:hlinkClick xmlns:r="http://schemas.openxmlformats.org/officeDocument/2006/relationships" r:id="rId12"/>
              <a:extLst>
                <a:ext uri="{FF2B5EF4-FFF2-40B4-BE49-F238E27FC236}">
                  <a16:creationId xmlns:a16="http://schemas.microsoft.com/office/drawing/2014/main" id="{D8F14D38-BC66-4991-95E0-8C5F5BBF4EF6}"/>
                </a:ext>
              </a:extLst>
            </xdr:cNvPr>
            <xdr:cNvSpPr/>
          </xdr:nvSpPr>
          <xdr:spPr>
            <a:xfrm>
              <a:off x="10727266" y="169334"/>
              <a:ext cx="1481667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3200" b="1" i="1">
                  <a:solidFill>
                    <a:srgbClr val="003300"/>
                  </a:solidFill>
                </a:rPr>
                <a:t>Index</a:t>
              </a:r>
              <a:endParaRPr lang="en-US" sz="3200" b="1" i="1">
                <a:solidFill>
                  <a:srgbClr val="003300"/>
                </a:solidFill>
              </a:endParaRPr>
            </a:p>
          </xdr:txBody>
        </xdr:sp>
      </xdr:grpSp>
    </xdr:grp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7620</xdr:colOff>
      <xdr:row>7</xdr:row>
      <xdr:rowOff>106680</xdr:rowOff>
    </xdr:from>
    <xdr:to>
      <xdr:col>16</xdr:col>
      <xdr:colOff>16086</xdr:colOff>
      <xdr:row>16</xdr:row>
      <xdr:rowOff>104155</xdr:rowOff>
    </xdr:to>
    <xdr:grpSp>
      <xdr:nvGrpSpPr>
        <xdr:cNvPr id="28" name="Group 27">
          <a:extLst>
            <a:ext uri="{FF2B5EF4-FFF2-40B4-BE49-F238E27FC236}">
              <a16:creationId xmlns:a16="http://schemas.microsoft.com/office/drawing/2014/main" id="{6C9C402B-F5C0-4ACC-A9FD-AE341479540F}"/>
            </a:ext>
          </a:extLst>
        </xdr:cNvPr>
        <xdr:cNvGrpSpPr/>
      </xdr:nvGrpSpPr>
      <xdr:grpSpPr>
        <a:xfrm>
          <a:off x="6301740" y="1912620"/>
          <a:ext cx="4885266" cy="4775215"/>
          <a:chOff x="8966200" y="558801"/>
          <a:chExt cx="4885266" cy="4775215"/>
        </a:xfrm>
      </xdr:grpSpPr>
      <xdr:grpSp>
        <xdr:nvGrpSpPr>
          <xdr:cNvPr id="29" name="Group 28">
            <a:extLst>
              <a:ext uri="{FF2B5EF4-FFF2-40B4-BE49-F238E27FC236}">
                <a16:creationId xmlns:a16="http://schemas.microsoft.com/office/drawing/2014/main" id="{25ECE8A4-74E9-44B2-9B55-717B2C074057}"/>
              </a:ext>
            </a:extLst>
          </xdr:cNvPr>
          <xdr:cNvGrpSpPr/>
        </xdr:nvGrpSpPr>
        <xdr:grpSpPr>
          <a:xfrm>
            <a:off x="8970105" y="2988738"/>
            <a:ext cx="4864427" cy="2345278"/>
            <a:chOff x="9114039" y="2294467"/>
            <a:chExt cx="4864427" cy="2345278"/>
          </a:xfrm>
        </xdr:grpSpPr>
        <xdr:sp macro="" textlink="">
          <xdr:nvSpPr>
            <xdr:cNvPr id="36" name="Rectangle: Rounded Corners 35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id="{0E31DD72-F473-40D1-A919-E911D1FAFD92}"/>
                </a:ext>
              </a:extLst>
            </xdr:cNvPr>
            <xdr:cNvSpPr/>
          </xdr:nvSpPr>
          <xdr:spPr>
            <a:xfrm>
              <a:off x="9127065" y="2709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7" name="Rectangle: Rounded Corners 36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id="{8008AB76-C3A2-4574-96D3-810D9E48A616}"/>
                </a:ext>
              </a:extLst>
            </xdr:cNvPr>
            <xdr:cNvSpPr/>
          </xdr:nvSpPr>
          <xdr:spPr>
            <a:xfrm>
              <a:off x="9143999" y="34290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8" name="Rectangle: Rounded Corners 37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id="{78074945-0686-4B78-8C83-F03BECB9BE05}"/>
                </a:ext>
              </a:extLst>
            </xdr:cNvPr>
            <xdr:cNvSpPr/>
          </xdr:nvSpPr>
          <xdr:spPr>
            <a:xfrm>
              <a:off x="11658599" y="2700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39" name="Rectangle: Rounded Corners 38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id="{F6322E8F-FC6A-4FD7-A41D-86C5A3CE8676}"/>
                </a:ext>
              </a:extLst>
            </xdr:cNvPr>
            <xdr:cNvSpPr/>
          </xdr:nvSpPr>
          <xdr:spPr>
            <a:xfrm>
              <a:off x="11675533" y="3420545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40" name="Rectangle 39">
              <a:extLst>
                <a:ext uri="{FF2B5EF4-FFF2-40B4-BE49-F238E27FC236}">
                  <a16:creationId xmlns:a16="http://schemas.microsoft.com/office/drawing/2014/main" id="{7D070AFB-3A72-45B9-8E71-BA6A2F092548}"/>
                </a:ext>
              </a:extLst>
            </xdr:cNvPr>
            <xdr:cNvSpPr/>
          </xdr:nvSpPr>
          <xdr:spPr>
            <a:xfrm>
              <a:off x="9114039" y="2294467"/>
              <a:ext cx="4847495" cy="417593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gu-IN" sz="1700" b="1" cap="none" spc="0">
                  <a:ln w="0"/>
                  <a:solidFill>
                    <a:srgbClr val="C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ફક્ત જીલ્લા ફેર કે અરસ પરસ જીલ્લા ફેર બદલી માટે</a:t>
              </a:r>
              <a:endParaRPr lang="en-US" sz="17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sp macro="" textlink="">
          <xdr:nvSpPr>
            <xdr:cNvPr id="41" name="Rectangle: Rounded Corners 40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id="{B83E4E9F-55F3-420F-AA05-62751235B524}"/>
                </a:ext>
              </a:extLst>
            </xdr:cNvPr>
            <xdr:cNvSpPr/>
          </xdr:nvSpPr>
          <xdr:spPr>
            <a:xfrm>
              <a:off x="10498666" y="41148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</a:t>
              </a:r>
              <a:r>
                <a:rPr lang="gu-IN" sz="1200" b="1" i="1" baseline="0">
                  <a:solidFill>
                    <a:srgbClr val="660066"/>
                  </a:solidFill>
                </a:rPr>
                <a:t> થવાનો પત્ર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</xdr:grpSp>
      <xdr:grpSp>
        <xdr:nvGrpSpPr>
          <xdr:cNvPr id="30" name="Group 29">
            <a:extLst>
              <a:ext uri="{FF2B5EF4-FFF2-40B4-BE49-F238E27FC236}">
                <a16:creationId xmlns:a16="http://schemas.microsoft.com/office/drawing/2014/main" id="{307749B2-878E-48EC-9824-B94FCD8150A0}"/>
              </a:ext>
            </a:extLst>
          </xdr:cNvPr>
          <xdr:cNvGrpSpPr/>
        </xdr:nvGrpSpPr>
        <xdr:grpSpPr>
          <a:xfrm>
            <a:off x="8966200" y="558801"/>
            <a:ext cx="4885266" cy="1921945"/>
            <a:chOff x="9059333" y="169334"/>
            <a:chExt cx="4885266" cy="1921945"/>
          </a:xfrm>
        </xdr:grpSpPr>
        <xdr:sp macro="" textlink="">
          <xdr:nvSpPr>
            <xdr:cNvPr id="31" name="Rectangle: Rounded Corners 30">
              <a:hlinkClick xmlns:r="http://schemas.openxmlformats.org/officeDocument/2006/relationships" r:id="rId7"/>
              <a:extLst>
                <a:ext uri="{FF2B5EF4-FFF2-40B4-BE49-F238E27FC236}">
                  <a16:creationId xmlns:a16="http://schemas.microsoft.com/office/drawing/2014/main" id="{E0F68BE6-19ED-4D81-9714-4386ABA038FF}"/>
                </a:ext>
              </a:extLst>
            </xdr:cNvPr>
            <xdr:cNvSpPr/>
          </xdr:nvSpPr>
          <xdr:spPr>
            <a:xfrm>
              <a:off x="9059333" y="821279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 થવાનો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32" name="Rectangle: Rounded Corners 31">
              <a:hlinkClick xmlns:r="http://schemas.openxmlformats.org/officeDocument/2006/relationships" r:id="rId9"/>
              <a:extLst>
                <a:ext uri="{FF2B5EF4-FFF2-40B4-BE49-F238E27FC236}">
                  <a16:creationId xmlns:a16="http://schemas.microsoft.com/office/drawing/2014/main" id="{2C3134FA-BD9D-4FA8-834D-687C1215D591}"/>
                </a:ext>
              </a:extLst>
            </xdr:cNvPr>
            <xdr:cNvSpPr/>
          </xdr:nvSpPr>
          <xdr:spPr>
            <a:xfrm>
              <a:off x="9067799" y="1566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</a:t>
              </a:r>
              <a:r>
                <a:rPr lang="gu-IN" sz="1800" b="1" i="1" baseline="0">
                  <a:solidFill>
                    <a:srgbClr val="002060"/>
                  </a:solidFill>
                </a:rPr>
                <a:t>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33" name="Rectangle: Rounded Corners 32">
              <a:hlinkClick xmlns:r="http://schemas.openxmlformats.org/officeDocument/2006/relationships" r:id="rId10"/>
              <a:extLst>
                <a:ext uri="{FF2B5EF4-FFF2-40B4-BE49-F238E27FC236}">
                  <a16:creationId xmlns:a16="http://schemas.microsoft.com/office/drawing/2014/main" id="{0906691C-6F08-413B-8871-644D5988E291}"/>
                </a:ext>
              </a:extLst>
            </xdr:cNvPr>
            <xdr:cNvSpPr/>
          </xdr:nvSpPr>
          <xdr:spPr>
            <a:xfrm>
              <a:off x="11633200" y="812812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હાજર કર્યાનો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34" name="Rectangle: Rounded Corners 33">
              <a:hlinkClick xmlns:r="http://schemas.openxmlformats.org/officeDocument/2006/relationships" r:id="rId11"/>
              <a:extLst>
                <a:ext uri="{FF2B5EF4-FFF2-40B4-BE49-F238E27FC236}">
                  <a16:creationId xmlns:a16="http://schemas.microsoft.com/office/drawing/2014/main" id="{ADC10615-06E6-4C69-BAC7-8E429DBA9C5B}"/>
                </a:ext>
              </a:extLst>
            </xdr:cNvPr>
            <xdr:cNvSpPr/>
          </xdr:nvSpPr>
          <xdr:spPr>
            <a:xfrm>
              <a:off x="11641666" y="1557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 baseline="0">
                  <a:solidFill>
                    <a:srgbClr val="002060"/>
                  </a:solidFill>
                </a:rPr>
                <a:t>હાજર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35" name="Rectangle: Rounded Corners 34">
              <a:hlinkClick xmlns:r="http://schemas.openxmlformats.org/officeDocument/2006/relationships" r:id="rId12"/>
              <a:extLst>
                <a:ext uri="{FF2B5EF4-FFF2-40B4-BE49-F238E27FC236}">
                  <a16:creationId xmlns:a16="http://schemas.microsoft.com/office/drawing/2014/main" id="{6922AC1F-8543-4C56-9D0F-A12EA14CAA38}"/>
                </a:ext>
              </a:extLst>
            </xdr:cNvPr>
            <xdr:cNvSpPr/>
          </xdr:nvSpPr>
          <xdr:spPr>
            <a:xfrm>
              <a:off x="10727266" y="169334"/>
              <a:ext cx="1481667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3200" b="1" i="1">
                  <a:solidFill>
                    <a:srgbClr val="003300"/>
                  </a:solidFill>
                </a:rPr>
                <a:t>Index</a:t>
              </a:r>
              <a:endParaRPr lang="en-US" sz="3200" b="1" i="1">
                <a:solidFill>
                  <a:srgbClr val="003300"/>
                </a:solidFill>
              </a:endParaRPr>
            </a:p>
          </xdr:txBody>
        </xdr:sp>
      </xdr:grpSp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7</xdr:row>
      <xdr:rowOff>91440</xdr:rowOff>
    </xdr:from>
    <xdr:to>
      <xdr:col>16</xdr:col>
      <xdr:colOff>8466</xdr:colOff>
      <xdr:row>16</xdr:row>
      <xdr:rowOff>88915</xdr:rowOff>
    </xdr:to>
    <xdr:grpSp>
      <xdr:nvGrpSpPr>
        <xdr:cNvPr id="15" name="Group 14">
          <a:extLst>
            <a:ext uri="{FF2B5EF4-FFF2-40B4-BE49-F238E27FC236}">
              <a16:creationId xmlns:a16="http://schemas.microsoft.com/office/drawing/2014/main" id="{9A2C393A-112D-47DB-84CB-8485170E80B8}"/>
            </a:ext>
          </a:extLst>
        </xdr:cNvPr>
        <xdr:cNvGrpSpPr/>
      </xdr:nvGrpSpPr>
      <xdr:grpSpPr>
        <a:xfrm>
          <a:off x="6294120" y="1897380"/>
          <a:ext cx="4885266" cy="4775215"/>
          <a:chOff x="8966200" y="558801"/>
          <a:chExt cx="4885266" cy="4775215"/>
        </a:xfrm>
      </xdr:grpSpPr>
      <xdr:grpSp>
        <xdr:nvGrpSpPr>
          <xdr:cNvPr id="16" name="Group 15">
            <a:extLst>
              <a:ext uri="{FF2B5EF4-FFF2-40B4-BE49-F238E27FC236}">
                <a16:creationId xmlns:a16="http://schemas.microsoft.com/office/drawing/2014/main" id="{7D0DE2F8-9AD7-4C07-A483-CDCBBDE34CE5}"/>
              </a:ext>
            </a:extLst>
          </xdr:cNvPr>
          <xdr:cNvGrpSpPr/>
        </xdr:nvGrpSpPr>
        <xdr:grpSpPr>
          <a:xfrm>
            <a:off x="8970105" y="2988738"/>
            <a:ext cx="4864427" cy="2345278"/>
            <a:chOff x="9114039" y="2294467"/>
            <a:chExt cx="4864427" cy="2345278"/>
          </a:xfrm>
        </xdr:grpSpPr>
        <xdr:sp macro="" textlink="">
          <xdr:nvSpPr>
            <xdr:cNvPr id="23" name="Rectangle: Rounded Corners 22">
              <a:hlinkClick xmlns:r="http://schemas.openxmlformats.org/officeDocument/2006/relationships" r:id="rId1"/>
              <a:extLst>
                <a:ext uri="{FF2B5EF4-FFF2-40B4-BE49-F238E27FC236}">
                  <a16:creationId xmlns:a16="http://schemas.microsoft.com/office/drawing/2014/main" id="{EF25DAA9-DFA5-456D-8EF1-9F523C357554}"/>
                </a:ext>
              </a:extLst>
            </xdr:cNvPr>
            <xdr:cNvSpPr/>
          </xdr:nvSpPr>
          <xdr:spPr>
            <a:xfrm>
              <a:off x="9127065" y="2709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4" name="Rectangle: Rounded Corners 23">
              <a:hlinkClick xmlns:r="http://schemas.openxmlformats.org/officeDocument/2006/relationships" r:id="rId3"/>
              <a:extLst>
                <a:ext uri="{FF2B5EF4-FFF2-40B4-BE49-F238E27FC236}">
                  <a16:creationId xmlns:a16="http://schemas.microsoft.com/office/drawing/2014/main" id="{F05F0BE2-92A2-487A-A9AE-71E856DE7A56}"/>
                </a:ext>
              </a:extLst>
            </xdr:cNvPr>
            <xdr:cNvSpPr/>
          </xdr:nvSpPr>
          <xdr:spPr>
            <a:xfrm>
              <a:off x="9143999" y="34290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છુટા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5" name="Rectangle: Rounded Corners 24">
              <a:hlinkClick xmlns:r="http://schemas.openxmlformats.org/officeDocument/2006/relationships" r:id="rId4"/>
              <a:extLst>
                <a:ext uri="{FF2B5EF4-FFF2-40B4-BE49-F238E27FC236}">
                  <a16:creationId xmlns:a16="http://schemas.microsoft.com/office/drawing/2014/main" id="{03B86003-1892-4110-A9F9-9436472B21AF}"/>
                </a:ext>
              </a:extLst>
            </xdr:cNvPr>
            <xdr:cNvSpPr/>
          </xdr:nvSpPr>
          <xdr:spPr>
            <a:xfrm>
              <a:off x="11658599" y="2700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6" name="Rectangle: Rounded Corners 25">
              <a:hlinkClick xmlns:r="http://schemas.openxmlformats.org/officeDocument/2006/relationships" r:id="rId5"/>
              <a:extLst>
                <a:ext uri="{FF2B5EF4-FFF2-40B4-BE49-F238E27FC236}">
                  <a16:creationId xmlns:a16="http://schemas.microsoft.com/office/drawing/2014/main" id="{06F32F64-6829-4228-949C-B9560AA8B977}"/>
                </a:ext>
              </a:extLst>
            </xdr:cNvPr>
            <xdr:cNvSpPr/>
          </xdr:nvSpPr>
          <xdr:spPr>
            <a:xfrm>
              <a:off x="11675533" y="3420545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તાલુકામાંથી હાજર થવાની અરજી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  <xdr:sp macro="" textlink="">
          <xdr:nvSpPr>
            <xdr:cNvPr id="27" name="Rectangle 26">
              <a:extLst>
                <a:ext uri="{FF2B5EF4-FFF2-40B4-BE49-F238E27FC236}">
                  <a16:creationId xmlns:a16="http://schemas.microsoft.com/office/drawing/2014/main" id="{0D64FA8D-B29B-49A7-BCA4-EB11434C1E23}"/>
                </a:ext>
              </a:extLst>
            </xdr:cNvPr>
            <xdr:cNvSpPr/>
          </xdr:nvSpPr>
          <xdr:spPr>
            <a:xfrm>
              <a:off x="9114039" y="2294467"/>
              <a:ext cx="4847495" cy="417593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noAutofit/>
            </a:bodyPr>
            <a:lstStyle/>
            <a:p>
              <a:pPr algn="ctr"/>
              <a:r>
                <a:rPr lang="gu-IN" sz="1700" b="1" cap="none" spc="0">
                  <a:ln w="0"/>
                  <a:solidFill>
                    <a:srgbClr val="C00000"/>
                  </a:solidFill>
                  <a:effectLst>
                    <a:outerShdw blurRad="38100" dist="19050" dir="2700000" algn="tl" rotWithShape="0">
                      <a:schemeClr val="dk1">
                        <a:alpha val="40000"/>
                      </a:schemeClr>
                    </a:outerShdw>
                  </a:effectLst>
                </a:rPr>
                <a:t>ફક્ત જીલ્લા ફેર કે અરસ પરસ જીલ્લા ફેર બદલી માટે</a:t>
              </a:r>
              <a:endParaRPr lang="en-US" sz="1700" b="1" cap="none" spc="0">
                <a:ln w="0"/>
                <a:solidFill>
                  <a:srgbClr val="C00000"/>
                </a:solidFill>
                <a:effectLst>
                  <a:outerShdw blurRad="38100" dist="19050" dir="2700000" algn="tl" rotWithShape="0">
                    <a:schemeClr val="dk1">
                      <a:alpha val="40000"/>
                    </a:schemeClr>
                  </a:outerShdw>
                </a:effectLst>
              </a:endParaRPr>
            </a:p>
          </xdr:txBody>
        </xdr:sp>
        <xdr:sp macro="" textlink="">
          <xdr:nvSpPr>
            <xdr:cNvPr id="28" name="Rectangle: Rounded Corners 27">
              <a:hlinkClick xmlns:r="http://schemas.openxmlformats.org/officeDocument/2006/relationships" r:id="rId6"/>
              <a:extLst>
                <a:ext uri="{FF2B5EF4-FFF2-40B4-BE49-F238E27FC236}">
                  <a16:creationId xmlns:a16="http://schemas.microsoft.com/office/drawing/2014/main" id="{CBD8E0F0-85C0-46E6-BF21-7F1D6AE139AF}"/>
                </a:ext>
              </a:extLst>
            </xdr:cNvPr>
            <xdr:cNvSpPr/>
          </xdr:nvSpPr>
          <xdr:spPr>
            <a:xfrm>
              <a:off x="10498666" y="4114812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2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200" b="1" i="1">
                  <a:solidFill>
                    <a:srgbClr val="660066"/>
                  </a:solidFill>
                </a:rPr>
                <a:t>જીલ્લામાંથી છુટા</a:t>
              </a:r>
              <a:r>
                <a:rPr lang="gu-IN" sz="1200" b="1" i="1" baseline="0">
                  <a:solidFill>
                    <a:srgbClr val="660066"/>
                  </a:solidFill>
                </a:rPr>
                <a:t> થવાનો પત્ર</a:t>
              </a:r>
              <a:endParaRPr lang="en-US" sz="1200" b="1" i="1">
                <a:solidFill>
                  <a:srgbClr val="660066"/>
                </a:solidFill>
              </a:endParaRPr>
            </a:p>
          </xdr:txBody>
        </xdr:sp>
      </xdr:grpSp>
      <xdr:grpSp>
        <xdr:nvGrpSpPr>
          <xdr:cNvPr id="17" name="Group 16">
            <a:extLst>
              <a:ext uri="{FF2B5EF4-FFF2-40B4-BE49-F238E27FC236}">
                <a16:creationId xmlns:a16="http://schemas.microsoft.com/office/drawing/2014/main" id="{E9C11D56-E079-42F7-8E26-A88FF3F6C451}"/>
              </a:ext>
            </a:extLst>
          </xdr:cNvPr>
          <xdr:cNvGrpSpPr/>
        </xdr:nvGrpSpPr>
        <xdr:grpSpPr>
          <a:xfrm>
            <a:off x="8966200" y="558801"/>
            <a:ext cx="4885266" cy="1921945"/>
            <a:chOff x="9059333" y="169334"/>
            <a:chExt cx="4885266" cy="1921945"/>
          </a:xfrm>
        </xdr:grpSpPr>
        <xdr:sp macro="" textlink="">
          <xdr:nvSpPr>
            <xdr:cNvPr id="18" name="Rectangle: Rounded Corners 17">
              <a:hlinkClick xmlns:r="http://schemas.openxmlformats.org/officeDocument/2006/relationships" r:id="rId7"/>
              <a:extLst>
                <a:ext uri="{FF2B5EF4-FFF2-40B4-BE49-F238E27FC236}">
                  <a16:creationId xmlns:a16="http://schemas.microsoft.com/office/drawing/2014/main" id="{CEFB6CF7-18E0-40D7-9519-97C52A43A478}"/>
                </a:ext>
              </a:extLst>
            </xdr:cNvPr>
            <xdr:cNvSpPr/>
          </xdr:nvSpPr>
          <xdr:spPr>
            <a:xfrm>
              <a:off x="9059333" y="821279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 થવાનો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19" name="Rectangle: Rounded Corners 18">
              <a:hlinkClick xmlns:r="http://schemas.openxmlformats.org/officeDocument/2006/relationships" r:id="rId9"/>
              <a:extLst>
                <a:ext uri="{FF2B5EF4-FFF2-40B4-BE49-F238E27FC236}">
                  <a16:creationId xmlns:a16="http://schemas.microsoft.com/office/drawing/2014/main" id="{87A929E2-DF68-4EAE-87BA-E43C01697D70}"/>
                </a:ext>
              </a:extLst>
            </xdr:cNvPr>
            <xdr:cNvSpPr/>
          </xdr:nvSpPr>
          <xdr:spPr>
            <a:xfrm>
              <a:off x="9067799" y="1566346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છુટા</a:t>
              </a:r>
              <a:r>
                <a:rPr lang="gu-IN" sz="1800" b="1" i="1" baseline="0">
                  <a:solidFill>
                    <a:srgbClr val="002060"/>
                  </a:solidFill>
                </a:rPr>
                <a:t>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0" name="Rectangle: Rounded Corners 19">
              <a:hlinkClick xmlns:r="http://schemas.openxmlformats.org/officeDocument/2006/relationships" r:id="rId10"/>
              <a:extLst>
                <a:ext uri="{FF2B5EF4-FFF2-40B4-BE49-F238E27FC236}">
                  <a16:creationId xmlns:a16="http://schemas.microsoft.com/office/drawing/2014/main" id="{C4462ED8-0443-4419-9961-2924E4C1044F}"/>
                </a:ext>
              </a:extLst>
            </xdr:cNvPr>
            <xdr:cNvSpPr/>
          </xdr:nvSpPr>
          <xdr:spPr>
            <a:xfrm>
              <a:off x="11633200" y="812812"/>
              <a:ext cx="2277534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>
                  <a:solidFill>
                    <a:srgbClr val="002060"/>
                  </a:solidFill>
                </a:rPr>
                <a:t>હાજર કર્યાનો પત્ર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1" name="Rectangle: Rounded Corners 20">
              <a:hlinkClick xmlns:r="http://schemas.openxmlformats.org/officeDocument/2006/relationships" r:id="rId11"/>
              <a:extLst>
                <a:ext uri="{FF2B5EF4-FFF2-40B4-BE49-F238E27FC236}">
                  <a16:creationId xmlns:a16="http://schemas.microsoft.com/office/drawing/2014/main" id="{9AF4C8D3-8C69-45BD-91E5-87FFEEBA23A3}"/>
                </a:ext>
              </a:extLst>
            </xdr:cNvPr>
            <xdr:cNvSpPr/>
          </xdr:nvSpPr>
          <xdr:spPr>
            <a:xfrm>
              <a:off x="11641666" y="1557879"/>
              <a:ext cx="2302933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1800" b="1" i="1" baseline="0">
                  <a:solidFill>
                    <a:srgbClr val="002060"/>
                  </a:solidFill>
                </a:rPr>
                <a:t>હાજર કર્યાનું લેટર પેડ</a:t>
              </a:r>
              <a:endParaRPr lang="en-US" sz="1800" b="1" i="1">
                <a:solidFill>
                  <a:srgbClr val="002060"/>
                </a:solidFill>
              </a:endParaRPr>
            </a:p>
          </xdr:txBody>
        </xdr:sp>
        <xdr:sp macro="" textlink="">
          <xdr:nvSpPr>
            <xdr:cNvPr id="22" name="Rectangle: Rounded Corners 21">
              <a:hlinkClick xmlns:r="http://schemas.openxmlformats.org/officeDocument/2006/relationships" r:id="rId12"/>
              <a:extLst>
                <a:ext uri="{FF2B5EF4-FFF2-40B4-BE49-F238E27FC236}">
                  <a16:creationId xmlns:a16="http://schemas.microsoft.com/office/drawing/2014/main" id="{7C3E8D54-4CBF-4363-AC2E-26CFB9F2D610}"/>
                </a:ext>
              </a:extLst>
            </xdr:cNvPr>
            <xdr:cNvSpPr/>
          </xdr:nvSpPr>
          <xdr:spPr>
            <a:xfrm>
              <a:off x="10727266" y="169334"/>
              <a:ext cx="1481667" cy="524933"/>
            </a:xfrm>
            <a:prstGeom prst="roundRect">
              <a:avLst/>
            </a:prstGeom>
            <a:blipFill>
              <a:blip xmlns:r="http://schemas.openxmlformats.org/officeDocument/2006/relationships" r:embed="rId8"/>
              <a:tile tx="0" ty="0" sx="100000" sy="100000" flip="none" algn="tl"/>
            </a:blipFill>
            <a:scene3d>
              <a:camera prst="orthographicFront"/>
              <a:lightRig rig="threePt" dir="t"/>
            </a:scene3d>
            <a:sp3d>
              <a:bevelT prst="slope"/>
            </a:sp3d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vertOverflow="clip" horzOverflow="clip" rtlCol="0" anchor="ctr"/>
            <a:lstStyle/>
            <a:p>
              <a:pPr algn="ctr"/>
              <a:r>
                <a:rPr lang="gu-IN" sz="3200" b="1" i="1">
                  <a:solidFill>
                    <a:srgbClr val="003300"/>
                  </a:solidFill>
                </a:rPr>
                <a:t>Index</a:t>
              </a:r>
              <a:endParaRPr lang="en-US" sz="3200" b="1" i="1">
                <a:solidFill>
                  <a:srgbClr val="003300"/>
                </a:solidFill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BG62"/>
  <sheetViews>
    <sheetView showGridLines="0" tabSelected="1" zoomScale="90" zoomScaleNormal="90" workbookViewId="0"/>
  </sheetViews>
  <sheetFormatPr defaultRowHeight="14.4" x14ac:dyDescent="0.3"/>
  <cols>
    <col min="1" max="1" width="38.21875" customWidth="1"/>
    <col min="2" max="2" width="76.5546875" customWidth="1"/>
    <col min="3" max="3" width="14.33203125" customWidth="1"/>
    <col min="26" max="59" width="0" hidden="1" customWidth="1"/>
  </cols>
  <sheetData>
    <row r="1" spans="1:59" ht="36" customHeight="1" x14ac:dyDescent="0.3">
      <c r="A1" s="36" t="s">
        <v>5</v>
      </c>
      <c r="B1" s="11"/>
      <c r="C1" s="56" t="s">
        <v>35</v>
      </c>
      <c r="Z1" t="s">
        <v>8</v>
      </c>
      <c r="AA1" s="53" t="s">
        <v>69</v>
      </c>
      <c r="AB1" s="53" t="s">
        <v>120</v>
      </c>
      <c r="AC1" s="53" t="s">
        <v>72</v>
      </c>
      <c r="AD1" s="53" t="s">
        <v>121</v>
      </c>
      <c r="AE1" s="53" t="s">
        <v>57</v>
      </c>
      <c r="AF1" s="53" t="s">
        <v>122</v>
      </c>
      <c r="AG1" s="53" t="s">
        <v>18</v>
      </c>
      <c r="AH1" s="53" t="s">
        <v>76</v>
      </c>
      <c r="AI1" s="53" t="s">
        <v>123</v>
      </c>
      <c r="AJ1" s="53" t="s">
        <v>124</v>
      </c>
      <c r="AK1" s="53" t="s">
        <v>80</v>
      </c>
      <c r="AL1" s="53" t="s">
        <v>82</v>
      </c>
      <c r="AM1" s="53" t="s">
        <v>84</v>
      </c>
      <c r="AN1" s="53" t="s">
        <v>125</v>
      </c>
      <c r="AO1" s="53" t="s">
        <v>87</v>
      </c>
      <c r="AP1" s="53" t="s">
        <v>89</v>
      </c>
      <c r="AQ1" s="53" t="s">
        <v>126</v>
      </c>
      <c r="AR1" s="53" t="s">
        <v>93</v>
      </c>
      <c r="AS1" s="53" t="s">
        <v>127</v>
      </c>
      <c r="AT1" s="53" t="s">
        <v>128</v>
      </c>
      <c r="AU1" s="53" t="s">
        <v>97</v>
      </c>
      <c r="AV1" s="53" t="s">
        <v>129</v>
      </c>
      <c r="AW1" s="53" t="s">
        <v>130</v>
      </c>
      <c r="AX1" s="53" t="s">
        <v>131</v>
      </c>
      <c r="AY1" s="53" t="s">
        <v>102</v>
      </c>
      <c r="AZ1" s="53" t="s">
        <v>132</v>
      </c>
      <c r="BA1" s="53" t="s">
        <v>133</v>
      </c>
      <c r="BB1" s="53" t="s">
        <v>134</v>
      </c>
      <c r="BC1" s="53" t="s">
        <v>135</v>
      </c>
      <c r="BD1" s="53" t="s">
        <v>136</v>
      </c>
      <c r="BE1" s="53" t="s">
        <v>110</v>
      </c>
      <c r="BF1" s="53" t="s">
        <v>112</v>
      </c>
      <c r="BG1" s="53" t="s">
        <v>114</v>
      </c>
    </row>
    <row r="2" spans="1:59" ht="45" customHeight="1" x14ac:dyDescent="0.3">
      <c r="A2" s="36" t="s">
        <v>16</v>
      </c>
      <c r="B2" s="31"/>
      <c r="C2" s="56"/>
      <c r="Z2" t="s">
        <v>69</v>
      </c>
      <c r="AA2" s="53" t="s">
        <v>137</v>
      </c>
      <c r="AB2" s="53" t="s">
        <v>120</v>
      </c>
      <c r="AC2" s="53" t="s">
        <v>138</v>
      </c>
      <c r="AD2" s="53" t="s">
        <v>121</v>
      </c>
      <c r="AE2" s="53" t="s">
        <v>139</v>
      </c>
      <c r="AF2" s="53" t="s">
        <v>122</v>
      </c>
      <c r="AG2" s="53" t="s">
        <v>18</v>
      </c>
      <c r="AH2" s="53" t="s">
        <v>140</v>
      </c>
      <c r="AI2" s="53" t="s">
        <v>123</v>
      </c>
      <c r="AJ2" s="53" t="s">
        <v>124</v>
      </c>
      <c r="AK2" s="53" t="s">
        <v>141</v>
      </c>
      <c r="AL2" s="53" t="s">
        <v>142</v>
      </c>
      <c r="AM2" s="53" t="s">
        <v>143</v>
      </c>
      <c r="AN2" s="53" t="s">
        <v>125</v>
      </c>
      <c r="AO2" s="53" t="s">
        <v>144</v>
      </c>
      <c r="AP2" s="53" t="s">
        <v>145</v>
      </c>
      <c r="AQ2" s="53" t="s">
        <v>126</v>
      </c>
      <c r="AR2" s="53" t="s">
        <v>146</v>
      </c>
      <c r="AS2" s="53" t="s">
        <v>127</v>
      </c>
      <c r="AT2" s="53" t="s">
        <v>128</v>
      </c>
      <c r="AU2" s="53" t="s">
        <v>147</v>
      </c>
      <c r="AV2" s="53" t="s">
        <v>129</v>
      </c>
      <c r="AW2" s="53" t="s">
        <v>130</v>
      </c>
      <c r="AX2" s="53" t="s">
        <v>131</v>
      </c>
      <c r="AY2" s="53" t="s">
        <v>148</v>
      </c>
      <c r="AZ2" s="53" t="s">
        <v>132</v>
      </c>
      <c r="BA2" s="53" t="s">
        <v>133</v>
      </c>
      <c r="BB2" s="53" t="s">
        <v>134</v>
      </c>
      <c r="BC2" s="53" t="s">
        <v>135</v>
      </c>
      <c r="BD2" s="53" t="s">
        <v>136</v>
      </c>
      <c r="BE2" s="53" t="s">
        <v>149</v>
      </c>
      <c r="BF2" s="53" t="s">
        <v>150</v>
      </c>
      <c r="BG2" s="53" t="s">
        <v>151</v>
      </c>
    </row>
    <row r="3" spans="1:59" ht="26.4" customHeight="1" x14ac:dyDescent="0.3">
      <c r="A3" s="36" t="s">
        <v>25</v>
      </c>
      <c r="B3" s="34"/>
      <c r="C3" s="56"/>
      <c r="Z3" t="s">
        <v>120</v>
      </c>
      <c r="AA3" s="53" t="s">
        <v>152</v>
      </c>
      <c r="AB3" s="53" t="s">
        <v>153</v>
      </c>
      <c r="AC3" s="53" t="s">
        <v>154</v>
      </c>
      <c r="AD3" s="53" t="s">
        <v>155</v>
      </c>
      <c r="AE3" s="53" t="s">
        <v>58</v>
      </c>
      <c r="AF3" s="53" t="s">
        <v>156</v>
      </c>
      <c r="AG3" s="53" t="s">
        <v>157</v>
      </c>
      <c r="AH3" s="53" t="s">
        <v>158</v>
      </c>
      <c r="AI3" s="53" t="s">
        <v>159</v>
      </c>
      <c r="AJ3" s="53" t="s">
        <v>160</v>
      </c>
      <c r="AK3" s="53" t="s">
        <v>161</v>
      </c>
      <c r="AL3" s="53" t="s">
        <v>162</v>
      </c>
      <c r="AM3" s="53" t="s">
        <v>163</v>
      </c>
      <c r="AN3" s="53" t="s">
        <v>164</v>
      </c>
      <c r="AO3" s="53" t="s">
        <v>165</v>
      </c>
      <c r="AP3" s="53" t="s">
        <v>166</v>
      </c>
      <c r="AQ3" s="53" t="s">
        <v>167</v>
      </c>
      <c r="AR3" s="53" t="s">
        <v>168</v>
      </c>
      <c r="AS3" s="53" t="s">
        <v>169</v>
      </c>
      <c r="AT3" s="53" t="s">
        <v>170</v>
      </c>
      <c r="AU3" s="53" t="s">
        <v>171</v>
      </c>
      <c r="AV3" s="53" t="s">
        <v>172</v>
      </c>
      <c r="AW3" s="53" t="s">
        <v>173</v>
      </c>
      <c r="AX3" s="53" t="s">
        <v>174</v>
      </c>
      <c r="AY3" s="53" t="s">
        <v>175</v>
      </c>
      <c r="AZ3" s="53" t="s">
        <v>176</v>
      </c>
      <c r="BA3" s="53" t="s">
        <v>104</v>
      </c>
      <c r="BB3" s="53" t="s">
        <v>177</v>
      </c>
      <c r="BC3" s="53" t="s">
        <v>178</v>
      </c>
      <c r="BD3" s="53" t="s">
        <v>179</v>
      </c>
      <c r="BE3" s="53" t="s">
        <v>180</v>
      </c>
      <c r="BF3" s="53" t="s">
        <v>181</v>
      </c>
      <c r="BG3" s="53" t="s">
        <v>182</v>
      </c>
    </row>
    <row r="4" spans="1:59" ht="26.4" customHeight="1" x14ac:dyDescent="0.3">
      <c r="A4" s="37" t="s">
        <v>36</v>
      </c>
      <c r="B4" s="13"/>
      <c r="C4" s="56"/>
      <c r="Z4" t="s">
        <v>72</v>
      </c>
      <c r="AA4" s="53" t="s">
        <v>183</v>
      </c>
      <c r="AB4" s="53" t="s">
        <v>184</v>
      </c>
      <c r="AC4" s="53" t="s">
        <v>185</v>
      </c>
      <c r="AD4" s="53" t="s">
        <v>186</v>
      </c>
      <c r="AE4" s="53" t="s">
        <v>187</v>
      </c>
      <c r="AF4" s="53" t="s">
        <v>188</v>
      </c>
      <c r="AG4" s="53" t="s">
        <v>189</v>
      </c>
      <c r="AH4" s="53" t="s">
        <v>190</v>
      </c>
      <c r="AI4" s="53" t="s">
        <v>191</v>
      </c>
      <c r="AJ4" s="53" t="s">
        <v>192</v>
      </c>
      <c r="AK4" s="53" t="s">
        <v>193</v>
      </c>
      <c r="AL4" s="53" t="s">
        <v>81</v>
      </c>
      <c r="AM4" s="53" t="s">
        <v>194</v>
      </c>
      <c r="AN4" s="53" t="s">
        <v>195</v>
      </c>
      <c r="AO4" s="53" t="s">
        <v>196</v>
      </c>
      <c r="AP4" s="53" t="s">
        <v>197</v>
      </c>
      <c r="AQ4" s="53" t="s">
        <v>198</v>
      </c>
      <c r="AR4" s="53" t="s">
        <v>199</v>
      </c>
      <c r="AS4" s="53" t="s">
        <v>200</v>
      </c>
      <c r="AT4" s="53" t="s">
        <v>95</v>
      </c>
      <c r="AU4" s="53" t="s">
        <v>201</v>
      </c>
      <c r="AV4" s="53" t="s">
        <v>202</v>
      </c>
      <c r="AW4" s="53" t="s">
        <v>203</v>
      </c>
      <c r="AX4" s="53" t="s">
        <v>204</v>
      </c>
      <c r="AY4" s="53" t="s">
        <v>205</v>
      </c>
      <c r="AZ4" s="53" t="s">
        <v>206</v>
      </c>
      <c r="BA4" s="53" t="s">
        <v>207</v>
      </c>
      <c r="BB4" s="53" t="s">
        <v>208</v>
      </c>
      <c r="BC4" s="53" t="s">
        <v>119</v>
      </c>
      <c r="BD4" s="53" t="s">
        <v>209</v>
      </c>
      <c r="BE4" s="53" t="s">
        <v>210</v>
      </c>
      <c r="BF4" s="53" t="s">
        <v>211</v>
      </c>
      <c r="BG4" s="53" t="s">
        <v>212</v>
      </c>
    </row>
    <row r="5" spans="1:59" ht="23.4" x14ac:dyDescent="0.3">
      <c r="A5" s="54" t="s">
        <v>15</v>
      </c>
      <c r="B5" s="55"/>
      <c r="C5" s="56"/>
      <c r="Z5" t="s">
        <v>121</v>
      </c>
      <c r="AA5" s="53" t="s">
        <v>213</v>
      </c>
      <c r="AB5" s="53" t="s">
        <v>214</v>
      </c>
      <c r="AC5" s="53" t="s">
        <v>215</v>
      </c>
      <c r="AD5" s="53" t="s">
        <v>216</v>
      </c>
      <c r="AE5" s="53" t="s">
        <v>217</v>
      </c>
      <c r="AF5" s="53" t="s">
        <v>218</v>
      </c>
      <c r="AG5" s="53" t="s">
        <v>17</v>
      </c>
      <c r="AH5" s="53" t="s">
        <v>219</v>
      </c>
      <c r="AI5" s="53" t="s">
        <v>220</v>
      </c>
      <c r="AJ5" s="53" t="s">
        <v>221</v>
      </c>
      <c r="AK5" s="53" t="s">
        <v>222</v>
      </c>
      <c r="AM5" s="53" t="s">
        <v>223</v>
      </c>
      <c r="AN5" s="53" t="s">
        <v>224</v>
      </c>
      <c r="AO5" s="53" t="s">
        <v>86</v>
      </c>
      <c r="AP5" s="53" t="s">
        <v>225</v>
      </c>
      <c r="AQ5" s="53" t="s">
        <v>226</v>
      </c>
      <c r="AR5" s="53" t="s">
        <v>227</v>
      </c>
      <c r="AS5" s="53" t="s">
        <v>228</v>
      </c>
      <c r="AU5" s="53" t="s">
        <v>229</v>
      </c>
      <c r="AV5" s="53" t="s">
        <v>98</v>
      </c>
      <c r="AW5" s="53" t="s">
        <v>230</v>
      </c>
      <c r="AX5" s="53" t="s">
        <v>231</v>
      </c>
      <c r="AY5" s="53" t="s">
        <v>232</v>
      </c>
      <c r="AZ5" s="53" t="s">
        <v>233</v>
      </c>
      <c r="BA5" s="53" t="s">
        <v>234</v>
      </c>
      <c r="BB5" s="53" t="s">
        <v>235</v>
      </c>
      <c r="BC5" s="53" t="s">
        <v>236</v>
      </c>
      <c r="BD5" s="53" t="s">
        <v>237</v>
      </c>
      <c r="BE5" s="53" t="s">
        <v>238</v>
      </c>
      <c r="BF5" s="53" t="s">
        <v>239</v>
      </c>
      <c r="BG5" s="53" t="s">
        <v>240</v>
      </c>
    </row>
    <row r="6" spans="1:59" ht="23.4" x14ac:dyDescent="0.3">
      <c r="A6" s="36" t="s">
        <v>6</v>
      </c>
      <c r="B6" s="7"/>
      <c r="C6" s="56"/>
      <c r="Z6" t="s">
        <v>57</v>
      </c>
      <c r="AA6" s="53" t="s">
        <v>241</v>
      </c>
      <c r="AB6" s="53" t="s">
        <v>242</v>
      </c>
      <c r="AC6" s="53" t="s">
        <v>243</v>
      </c>
      <c r="AD6" s="53" t="s">
        <v>244</v>
      </c>
      <c r="AE6" s="53" t="s">
        <v>245</v>
      </c>
      <c r="AF6" s="53" t="s">
        <v>246</v>
      </c>
      <c r="AH6" s="53" t="s">
        <v>247</v>
      </c>
      <c r="AI6" s="53" t="s">
        <v>248</v>
      </c>
      <c r="AJ6" s="53" t="s">
        <v>249</v>
      </c>
      <c r="AK6" s="53" t="s">
        <v>250</v>
      </c>
      <c r="AM6" s="53" t="s">
        <v>251</v>
      </c>
      <c r="AN6" s="53" t="s">
        <v>252</v>
      </c>
      <c r="AP6" s="53" t="s">
        <v>88</v>
      </c>
      <c r="AQ6" s="53" t="s">
        <v>253</v>
      </c>
      <c r="AR6" s="53" t="s">
        <v>254</v>
      </c>
      <c r="AS6" s="53" t="s">
        <v>255</v>
      </c>
      <c r="AU6" s="53" t="s">
        <v>256</v>
      </c>
      <c r="AW6" s="53" t="s">
        <v>257</v>
      </c>
      <c r="AX6" s="53" t="s">
        <v>258</v>
      </c>
      <c r="AY6" s="53" t="s">
        <v>259</v>
      </c>
      <c r="AZ6" s="53" t="s">
        <v>260</v>
      </c>
      <c r="BA6" s="53" t="s">
        <v>261</v>
      </c>
      <c r="BB6" s="53" t="s">
        <v>262</v>
      </c>
      <c r="BC6" s="53" t="s">
        <v>263</v>
      </c>
      <c r="BD6" s="53" t="s">
        <v>264</v>
      </c>
      <c r="BE6" s="53" t="s">
        <v>265</v>
      </c>
      <c r="BF6" s="53" t="s">
        <v>266</v>
      </c>
      <c r="BG6" s="53" t="s">
        <v>267</v>
      </c>
    </row>
    <row r="7" spans="1:59" ht="23.4" x14ac:dyDescent="0.3">
      <c r="A7" s="36" t="s">
        <v>56</v>
      </c>
      <c r="B7" s="7"/>
      <c r="C7" s="56"/>
      <c r="Z7" t="s">
        <v>122</v>
      </c>
      <c r="AA7" s="53" t="s">
        <v>268</v>
      </c>
      <c r="AB7" s="53" t="s">
        <v>269</v>
      </c>
      <c r="AC7" s="53" t="s">
        <v>71</v>
      </c>
      <c r="AD7" s="53" t="s">
        <v>270</v>
      </c>
      <c r="AE7" s="53" t="s">
        <v>271</v>
      </c>
      <c r="AF7" s="53" t="s">
        <v>272</v>
      </c>
      <c r="AH7" s="53" t="s">
        <v>273</v>
      </c>
      <c r="AI7" s="53" t="s">
        <v>77</v>
      </c>
      <c r="AJ7" s="53" t="s">
        <v>78</v>
      </c>
      <c r="AK7" s="53" t="s">
        <v>274</v>
      </c>
      <c r="AM7" s="53" t="s">
        <v>275</v>
      </c>
      <c r="AN7" s="53" t="s">
        <v>276</v>
      </c>
      <c r="AP7" s="53" t="s">
        <v>90</v>
      </c>
      <c r="AQ7" s="53" t="s">
        <v>91</v>
      </c>
      <c r="AR7" s="53" t="s">
        <v>277</v>
      </c>
      <c r="AS7" s="53" t="s">
        <v>278</v>
      </c>
      <c r="AU7" s="53" t="s">
        <v>279</v>
      </c>
      <c r="AW7" s="53" t="s">
        <v>280</v>
      </c>
      <c r="AX7" s="53" t="s">
        <v>281</v>
      </c>
      <c r="AY7" s="53" t="s">
        <v>101</v>
      </c>
      <c r="AZ7" s="53" t="s">
        <v>282</v>
      </c>
      <c r="BA7" s="53" t="s">
        <v>105</v>
      </c>
      <c r="BB7" s="53" t="s">
        <v>283</v>
      </c>
      <c r="BC7" s="53" t="s">
        <v>284</v>
      </c>
      <c r="BD7" s="53" t="s">
        <v>108</v>
      </c>
      <c r="BE7" s="53" t="s">
        <v>285</v>
      </c>
      <c r="BF7" s="53" t="s">
        <v>286</v>
      </c>
      <c r="BG7" s="53" t="s">
        <v>287</v>
      </c>
    </row>
    <row r="8" spans="1:59" ht="23.4" x14ac:dyDescent="0.3">
      <c r="A8" s="36" t="s">
        <v>8</v>
      </c>
      <c r="B8" s="7"/>
      <c r="C8" s="56"/>
      <c r="Z8" t="s">
        <v>18</v>
      </c>
      <c r="AA8" s="53" t="s">
        <v>288</v>
      </c>
      <c r="AB8" s="53" t="s">
        <v>289</v>
      </c>
      <c r="AD8" s="53" t="s">
        <v>290</v>
      </c>
      <c r="AE8" s="53" t="s">
        <v>291</v>
      </c>
      <c r="AF8" s="53" t="s">
        <v>292</v>
      </c>
      <c r="AK8" s="53" t="s">
        <v>293</v>
      </c>
      <c r="AM8" s="53" t="s">
        <v>83</v>
      </c>
      <c r="AN8" s="53" t="s">
        <v>294</v>
      </c>
      <c r="AR8" s="53" t="s">
        <v>92</v>
      </c>
      <c r="AS8" s="53" t="s">
        <v>295</v>
      </c>
      <c r="AU8" s="53" t="s">
        <v>296</v>
      </c>
      <c r="AW8" s="53" t="s">
        <v>297</v>
      </c>
      <c r="AX8" s="53" t="s">
        <v>298</v>
      </c>
      <c r="AZ8" s="53" t="s">
        <v>299</v>
      </c>
      <c r="BB8" s="53" t="s">
        <v>300</v>
      </c>
      <c r="BC8" s="53" t="s">
        <v>301</v>
      </c>
      <c r="BE8" s="53" t="s">
        <v>302</v>
      </c>
      <c r="BF8" s="53" t="s">
        <v>245</v>
      </c>
      <c r="BG8" s="53" t="s">
        <v>303</v>
      </c>
    </row>
    <row r="9" spans="1:59" ht="23.4" x14ac:dyDescent="0.3">
      <c r="A9" s="36" t="s">
        <v>7</v>
      </c>
      <c r="B9" s="7"/>
      <c r="C9" s="56"/>
      <c r="Z9" t="s">
        <v>76</v>
      </c>
      <c r="AA9" s="53" t="s">
        <v>304</v>
      </c>
      <c r="AB9" s="53" t="s">
        <v>305</v>
      </c>
      <c r="AD9" s="53" t="s">
        <v>73</v>
      </c>
      <c r="AE9" s="53" t="s">
        <v>306</v>
      </c>
      <c r="AF9" s="53" t="s">
        <v>307</v>
      </c>
      <c r="AK9" s="53" t="s">
        <v>239</v>
      </c>
      <c r="AN9" s="53" t="s">
        <v>308</v>
      </c>
      <c r="AS9" s="53" t="s">
        <v>309</v>
      </c>
      <c r="AU9" s="53" t="s">
        <v>310</v>
      </c>
      <c r="AW9" s="53" t="s">
        <v>311</v>
      </c>
      <c r="AX9" s="53" t="s">
        <v>312</v>
      </c>
      <c r="AZ9" s="53" t="s">
        <v>313</v>
      </c>
      <c r="BB9" s="53" t="s">
        <v>314</v>
      </c>
      <c r="BC9" s="53" t="s">
        <v>107</v>
      </c>
      <c r="BE9" s="53" t="s">
        <v>109</v>
      </c>
      <c r="BF9" s="53" t="s">
        <v>315</v>
      </c>
      <c r="BG9" s="53" t="s">
        <v>316</v>
      </c>
    </row>
    <row r="10" spans="1:59" ht="23.4" x14ac:dyDescent="0.3">
      <c r="A10" s="36" t="s">
        <v>10</v>
      </c>
      <c r="B10" s="7" t="s">
        <v>19</v>
      </c>
      <c r="C10" s="56"/>
      <c r="Z10" t="s">
        <v>123</v>
      </c>
      <c r="AA10" s="53" t="s">
        <v>317</v>
      </c>
      <c r="AB10" s="53" t="s">
        <v>318</v>
      </c>
      <c r="AE10" s="53" t="s">
        <v>319</v>
      </c>
      <c r="AF10" s="53" t="s">
        <v>320</v>
      </c>
      <c r="AK10" s="53" t="s">
        <v>321</v>
      </c>
      <c r="AN10" s="53" t="s">
        <v>85</v>
      </c>
      <c r="AS10" s="53" t="s">
        <v>94</v>
      </c>
      <c r="AU10" s="53" t="s">
        <v>322</v>
      </c>
      <c r="AW10" s="53" t="s">
        <v>99</v>
      </c>
      <c r="AX10" s="53" t="s">
        <v>323</v>
      </c>
      <c r="AZ10" s="53" t="s">
        <v>324</v>
      </c>
      <c r="BB10" s="53" t="s">
        <v>325</v>
      </c>
      <c r="BC10" s="53" t="s">
        <v>115</v>
      </c>
      <c r="BF10" s="53" t="s">
        <v>326</v>
      </c>
      <c r="BG10" s="53" t="s">
        <v>327</v>
      </c>
    </row>
    <row r="11" spans="1:59" ht="23.4" x14ac:dyDescent="0.3">
      <c r="A11" s="36" t="s">
        <v>11</v>
      </c>
      <c r="B11" s="7"/>
      <c r="C11" s="56"/>
      <c r="Z11" t="s">
        <v>124</v>
      </c>
      <c r="AA11" s="53" t="s">
        <v>68</v>
      </c>
      <c r="AB11" s="53" t="s">
        <v>328</v>
      </c>
      <c r="AE11" s="53" t="s">
        <v>74</v>
      </c>
      <c r="AF11" s="53" t="s">
        <v>75</v>
      </c>
      <c r="AK11" s="53" t="s">
        <v>79</v>
      </c>
      <c r="AU11" s="53" t="s">
        <v>329</v>
      </c>
      <c r="AW11" s="53" t="s">
        <v>116</v>
      </c>
      <c r="AX11" s="53" t="s">
        <v>100</v>
      </c>
      <c r="AZ11" s="53" t="s">
        <v>330</v>
      </c>
      <c r="BB11" s="53" t="s">
        <v>331</v>
      </c>
      <c r="BF11" s="53" t="s">
        <v>111</v>
      </c>
      <c r="BG11" s="53" t="s">
        <v>113</v>
      </c>
    </row>
    <row r="12" spans="1:59" ht="23.4" x14ac:dyDescent="0.3">
      <c r="A12" s="36" t="s">
        <v>13</v>
      </c>
      <c r="B12" s="33"/>
      <c r="C12" s="56"/>
      <c r="Z12" t="s">
        <v>80</v>
      </c>
      <c r="AB12" s="53" t="s">
        <v>70</v>
      </c>
      <c r="AU12" s="53" t="s">
        <v>332</v>
      </c>
      <c r="AX12" s="53" t="s">
        <v>117</v>
      </c>
      <c r="AZ12" s="53" t="s">
        <v>103</v>
      </c>
      <c r="BB12" s="53" t="s">
        <v>106</v>
      </c>
    </row>
    <row r="13" spans="1:59" ht="23.4" x14ac:dyDescent="0.3">
      <c r="A13" s="54" t="s">
        <v>14</v>
      </c>
      <c r="B13" s="55"/>
      <c r="C13" s="56"/>
      <c r="Z13" t="s">
        <v>82</v>
      </c>
      <c r="AU13" s="53" t="s">
        <v>333</v>
      </c>
      <c r="BB13" s="53" t="s">
        <v>118</v>
      </c>
    </row>
    <row r="14" spans="1:59" ht="23.4" x14ac:dyDescent="0.3">
      <c r="A14" s="36" t="s">
        <v>9</v>
      </c>
      <c r="B14" s="8"/>
      <c r="C14" s="56"/>
      <c r="Z14" t="s">
        <v>84</v>
      </c>
      <c r="AU14" s="53" t="s">
        <v>334</v>
      </c>
    </row>
    <row r="15" spans="1:59" ht="23.4" x14ac:dyDescent="0.3">
      <c r="A15" s="36" t="s">
        <v>56</v>
      </c>
      <c r="B15" s="8"/>
      <c r="C15" s="56"/>
      <c r="Z15" t="s">
        <v>125</v>
      </c>
      <c r="AU15" s="53" t="s">
        <v>96</v>
      </c>
    </row>
    <row r="16" spans="1:59" ht="23.4" x14ac:dyDescent="0.3">
      <c r="A16" s="36" t="s">
        <v>8</v>
      </c>
      <c r="B16" s="8"/>
      <c r="C16" s="56"/>
      <c r="Z16" t="s">
        <v>87</v>
      </c>
    </row>
    <row r="17" spans="1:26" ht="23.4" x14ac:dyDescent="0.3">
      <c r="A17" s="36" t="s">
        <v>7</v>
      </c>
      <c r="B17" s="8"/>
      <c r="C17" s="56"/>
      <c r="Z17" t="s">
        <v>89</v>
      </c>
    </row>
    <row r="18" spans="1:26" ht="23.4" x14ac:dyDescent="0.3">
      <c r="A18" s="36" t="s">
        <v>12</v>
      </c>
      <c r="B18" s="8" t="s">
        <v>20</v>
      </c>
      <c r="C18" s="56"/>
      <c r="Z18" t="s">
        <v>126</v>
      </c>
    </row>
    <row r="19" spans="1:26" ht="23.4" x14ac:dyDescent="0.3">
      <c r="A19" s="36" t="s">
        <v>11</v>
      </c>
      <c r="B19" s="8"/>
      <c r="C19" s="56"/>
      <c r="Z19" t="s">
        <v>93</v>
      </c>
    </row>
    <row r="20" spans="1:26" ht="23.4" x14ac:dyDescent="0.3">
      <c r="A20" s="36" t="s">
        <v>13</v>
      </c>
      <c r="B20" s="32"/>
      <c r="C20" s="56"/>
      <c r="Z20" t="s">
        <v>127</v>
      </c>
    </row>
    <row r="21" spans="1:26" x14ac:dyDescent="0.3">
      <c r="Z21" t="s">
        <v>128</v>
      </c>
    </row>
    <row r="22" spans="1:26" x14ac:dyDescent="0.3">
      <c r="Z22" t="s">
        <v>97</v>
      </c>
    </row>
    <row r="23" spans="1:26" x14ac:dyDescent="0.3">
      <c r="Z23" t="s">
        <v>129</v>
      </c>
    </row>
    <row r="24" spans="1:26" x14ac:dyDescent="0.3">
      <c r="Z24" t="s">
        <v>130</v>
      </c>
    </row>
    <row r="25" spans="1:26" x14ac:dyDescent="0.3">
      <c r="Z25" t="s">
        <v>131</v>
      </c>
    </row>
    <row r="26" spans="1:26" x14ac:dyDescent="0.3">
      <c r="Z26" t="s">
        <v>102</v>
      </c>
    </row>
    <row r="27" spans="1:26" x14ac:dyDescent="0.3">
      <c r="Z27" t="s">
        <v>132</v>
      </c>
    </row>
    <row r="28" spans="1:26" x14ac:dyDescent="0.3">
      <c r="Z28" t="s">
        <v>133</v>
      </c>
    </row>
    <row r="29" spans="1:26" x14ac:dyDescent="0.3">
      <c r="Z29" t="s">
        <v>134</v>
      </c>
    </row>
    <row r="30" spans="1:26" x14ac:dyDescent="0.3">
      <c r="Z30" t="s">
        <v>135</v>
      </c>
    </row>
    <row r="31" spans="1:26" x14ac:dyDescent="0.3">
      <c r="Z31" t="s">
        <v>136</v>
      </c>
    </row>
    <row r="32" spans="1:26" x14ac:dyDescent="0.3">
      <c r="Z32" t="s">
        <v>110</v>
      </c>
    </row>
    <row r="33" spans="2:26" x14ac:dyDescent="0.3">
      <c r="Z33" t="s">
        <v>112</v>
      </c>
    </row>
    <row r="34" spans="2:26" x14ac:dyDescent="0.3">
      <c r="Z34" t="s">
        <v>114</v>
      </c>
    </row>
    <row r="46" spans="2:26" ht="34.950000000000003" hidden="1" customHeight="1" x14ac:dyDescent="0.3">
      <c r="B46" t="s">
        <v>37</v>
      </c>
    </row>
    <row r="47" spans="2:26" ht="34.950000000000003" hidden="1" customHeight="1" x14ac:dyDescent="0.3">
      <c r="B47" t="s">
        <v>67</v>
      </c>
    </row>
    <row r="48" spans="2:26" ht="34.950000000000003" hidden="1" customHeight="1" x14ac:dyDescent="0.3">
      <c r="B48" t="s">
        <v>38</v>
      </c>
    </row>
    <row r="49" spans="2:2" ht="34.950000000000003" hidden="1" customHeight="1" x14ac:dyDescent="0.3">
      <c r="B49" t="s">
        <v>39</v>
      </c>
    </row>
    <row r="50" spans="2:2" ht="34.950000000000003" hidden="1" customHeight="1" x14ac:dyDescent="0.3">
      <c r="B50" t="s">
        <v>40</v>
      </c>
    </row>
    <row r="51" spans="2:2" ht="34.950000000000003" hidden="1" customHeight="1" x14ac:dyDescent="0.3">
      <c r="B51" t="s">
        <v>41</v>
      </c>
    </row>
    <row r="52" spans="2:2" ht="34.950000000000003" hidden="1" customHeight="1" x14ac:dyDescent="0.3">
      <c r="B52" t="s">
        <v>42</v>
      </c>
    </row>
    <row r="53" spans="2:2" ht="34.950000000000003" hidden="1" customHeight="1" x14ac:dyDescent="0.3">
      <c r="B53" t="s">
        <v>43</v>
      </c>
    </row>
    <row r="54" spans="2:2" ht="34.950000000000003" hidden="1" customHeight="1" x14ac:dyDescent="0.3">
      <c r="B54" t="s">
        <v>55</v>
      </c>
    </row>
    <row r="55" spans="2:2" ht="34.950000000000003" hidden="1" customHeight="1" x14ac:dyDescent="0.3">
      <c r="B55" t="s">
        <v>44</v>
      </c>
    </row>
    <row r="56" spans="2:2" ht="34.950000000000003" hidden="1" customHeight="1" x14ac:dyDescent="0.3">
      <c r="B56" t="s">
        <v>45</v>
      </c>
    </row>
    <row r="57" spans="2:2" ht="34.950000000000003" hidden="1" customHeight="1" x14ac:dyDescent="0.3">
      <c r="B57" t="s">
        <v>46</v>
      </c>
    </row>
    <row r="58" spans="2:2" ht="34.950000000000003" hidden="1" customHeight="1" x14ac:dyDescent="0.3">
      <c r="B58" t="s">
        <v>47</v>
      </c>
    </row>
    <row r="59" spans="2:2" hidden="1" x14ac:dyDescent="0.3">
      <c r="B59" t="s">
        <v>48</v>
      </c>
    </row>
    <row r="60" spans="2:2" hidden="1" x14ac:dyDescent="0.3">
      <c r="B60" t="s">
        <v>49</v>
      </c>
    </row>
    <row r="61" spans="2:2" hidden="1" x14ac:dyDescent="0.3">
      <c r="B61" t="s">
        <v>50</v>
      </c>
    </row>
    <row r="62" spans="2:2" hidden="1" x14ac:dyDescent="0.3">
      <c r="B62" t="s">
        <v>51</v>
      </c>
    </row>
  </sheetData>
  <sheetProtection algorithmName="SHA-512" hashValue="gEsxjFq40JeG31WXAgsQNEPshj2x9clyC73rcopSuFHeHOdG/lIex4MzJB56rXM+/WCxmdXqGUNoHZ0uYru9ew==" saltValue="DKlUJzAAm7bBYD1mFF06ZA==" spinCount="100000" sheet="1"/>
  <protectedRanges>
    <protectedRange sqref="B1:B4 B6:B9 B11:B12 B14:B17 B19:B20" name="Range1"/>
  </protectedRanges>
  <mergeCells count="3">
    <mergeCell ref="A5:B5"/>
    <mergeCell ref="A13:B13"/>
    <mergeCell ref="C1:C20"/>
  </mergeCells>
  <conditionalFormatting sqref="B1:B4 B6:B12 B14:B20">
    <cfRule type="containsBlanks" dxfId="0" priority="1">
      <formula>LEN(TRIM(B1))=0</formula>
    </cfRule>
  </conditionalFormatting>
  <dataValidations xWindow="468" yWindow="514" count="11">
    <dataValidation type="list" allowBlank="1" showInputMessage="1" showErrorMessage="1" promptTitle="સિલેક્ટ કરો." prompt="યોગ્ય વિકલ્પ પસંદ કરો." sqref="B11 B19" xr:uid="{64467A48-5C57-42F2-8240-FE8D89CF048D}">
      <formula1>"પહેલાં,પછી,શાળા સમય દરમિયાન"</formula1>
    </dataValidation>
    <dataValidation allowBlank="1" showInputMessage="1" showErrorMessage="1" promptTitle="ઓર્ડર નંબર લખો." prompt="માન. જીલ્લા પ્રાથમિક શિક્ષણાધિકારી સાહેબશ્રી દ્વારા મળેલ ઓર્ડર નંબર લખો._x000a__x000a_બ્રિજેશ પટેલ" sqref="B2" xr:uid="{8D544CF4-79E6-40EB-BDF4-F65E0B633B1B}"/>
    <dataValidation allowBlank="1" showInputMessage="1" showErrorMessage="1" promptTitle="હાલની શાળાનું નામ" prompt="તમે છેલ્લે હાલ જે શાળામાં નોકરી કરો છો તે શાળાનું નામ લખો._x000a__x000a_બ્રિજેશ પટેલ" sqref="B6" xr:uid="{B553C5D0-93A4-474C-9268-C4897632CF71}"/>
    <dataValidation allowBlank="1" showInputMessage="1" showErrorMessage="1" promptTitle="બદલી વાળી / ફાળવેલ શાળા" prompt="તમે માંગણીથી પસંદ કરેલ અથવા વધ-ઘટથી ફાળવવામાં આવેલ  શાળાનું નામ લખો._x000a__x000a_બ્રિજેશ પટેલ" sqref="B14" xr:uid="{3796C09B-4C70-44BB-99F8-C3ACAF37043A}"/>
    <dataValidation allowBlank="1" showInputMessage="1" showErrorMessage="1" promptTitle="હાલની શાળાની માહિતી" prompt="હાલની શાળાની માહિતી લખો." sqref="B10" xr:uid="{BD07BBE3-5506-4119-BF3F-A2FB8EC2CE80}"/>
    <dataValidation type="list" allowBlank="1" showInputMessage="1" showErrorMessage="1" promptTitle="બદલીનો પ્રકાર" prompt="બદલીનો પ્રકાર પસંદ કરો." sqref="B4" xr:uid="{00000000-0002-0000-0000-000000000000}">
      <formula1>$B$46:$B$62</formula1>
    </dataValidation>
    <dataValidation type="list" allowBlank="1" showInputMessage="1" showErrorMessage="1" promptTitle="જીલ્લો સિલેક્ટ" prompt="છૂટા થવાનું હોય તે શાળાનો જીલ્લો સિલેક્ટ કરો." sqref="B8" xr:uid="{5F26B3DB-948E-4447-B811-D94561C7A336}">
      <formula1>INDIRECT($A$8)</formula1>
    </dataValidation>
    <dataValidation allowBlank="1" showInputMessage="1" showErrorMessage="1" promptTitle="હાજર કરવા અંગેની શાળાની વિગત" prompt="હાજર કરવા અંગેની શાળાની વિગત લખો." sqref="B15" xr:uid="{E89DF2B2-7E3D-4C71-975A-5DA20C7227CE}"/>
    <dataValidation type="list" allowBlank="1" showInputMessage="1" showErrorMessage="1" promptTitle="જીલ્લો સિલેક્ટ" prompt="હાજર થવાનું હોય તે શાળાનો જીલ્લો સિલેક્ટ કરો." sqref="B16" xr:uid="{07276BFA-F10C-47A0-B6EC-3D0BB1941E30}">
      <formula1>INDIRECT($A$16)</formula1>
    </dataValidation>
    <dataValidation type="list" allowBlank="1" showInputMessage="1" showErrorMessage="1" promptTitle="હાલની શાળાની માહિતી" prompt="છૂટા થતા હોય તે શાળાનો તાલુકો સિલેક્ટ કરો." sqref="B9" xr:uid="{78D20651-6621-4C9C-AA2F-979D7FBA67CD}">
      <formula1>INDIRECT($B$8)</formula1>
    </dataValidation>
    <dataValidation type="list" allowBlank="1" showInputMessage="1" showErrorMessage="1" promptTitle="હાજર કરવા અંગેની શાળાની વિગત" prompt="હાજર થવાનું હોય તે શાળાનો તાલુકો સિલેક્ટ કરો." sqref="B17" xr:uid="{BE8A5042-4DE9-4586-B1C5-270AFEE97E10}">
      <formula1>INDIRECT($B$16)</formula1>
    </dataValidation>
  </dataValidations>
  <pageMargins left="0.51" right="0.28999999999999998" top="0.75" bottom="0.75" header="0.3" footer="0.3"/>
  <pageSetup paperSize="9" orientation="portrait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3333FF"/>
  </sheetPr>
  <dimension ref="A1:H26"/>
  <sheetViews>
    <sheetView showGridLines="0" zoomScaleNormal="100" zoomScaleSheetLayoutView="100" workbookViewId="0">
      <selection activeCell="S10" sqref="S10"/>
    </sheetView>
  </sheetViews>
  <sheetFormatPr defaultRowHeight="14.4" x14ac:dyDescent="0.3"/>
  <cols>
    <col min="1" max="1" width="12.88671875" customWidth="1"/>
    <col min="2" max="2" width="15.88671875" customWidth="1"/>
    <col min="3" max="3" width="13.6640625" customWidth="1"/>
    <col min="4" max="4" width="8.33203125" customWidth="1"/>
    <col min="5" max="5" width="16.5546875" customWidth="1"/>
    <col min="6" max="6" width="15.33203125" customWidth="1"/>
    <col min="7" max="7" width="0.21875" customWidth="1"/>
  </cols>
  <sheetData>
    <row r="1" spans="1:8" ht="20.399999999999999" x14ac:dyDescent="0.65">
      <c r="A1" s="5"/>
      <c r="B1" s="5"/>
      <c r="C1" s="5"/>
      <c r="D1" s="58" t="str">
        <f>INDEX!B6&amp;"  પ્રાથમિક શાળા"</f>
        <v xml:space="preserve">  પ્રાથમિક શાળા</v>
      </c>
      <c r="E1" s="58"/>
      <c r="F1" s="58"/>
      <c r="G1" s="14"/>
    </row>
    <row r="2" spans="1:8" ht="20.399999999999999" x14ac:dyDescent="0.65">
      <c r="A2" s="5"/>
      <c r="B2" s="5"/>
      <c r="C2" s="5"/>
      <c r="D2" s="58" t="str">
        <f>"તાલુકો : "&amp;INDEX!B9&amp;"‌‌‌‌‌‌‌‌, જિલ્લો : "&amp;INDEX!B8</f>
        <v xml:space="preserve">તાલુકો : ‌‌‌‌‌‌‌‌, જિલ્લો : </v>
      </c>
      <c r="E2" s="58"/>
      <c r="F2" s="58"/>
      <c r="G2" s="14"/>
    </row>
    <row r="3" spans="1:8" ht="20.399999999999999" x14ac:dyDescent="0.65">
      <c r="A3" s="5"/>
      <c r="B3" s="5"/>
      <c r="C3" s="5"/>
      <c r="D3" s="59" t="str">
        <f>"તારીખ :- "&amp;INDEX!B3</f>
        <v xml:space="preserve">તારીખ :- </v>
      </c>
      <c r="E3" s="59"/>
      <c r="F3" s="59"/>
      <c r="G3" s="14"/>
    </row>
    <row r="4" spans="1:8" ht="20.399999999999999" x14ac:dyDescent="0.65">
      <c r="A4" s="14" t="s">
        <v>26</v>
      </c>
      <c r="B4" s="5"/>
      <c r="C4" s="5"/>
      <c r="D4" s="5"/>
      <c r="E4" s="5"/>
      <c r="F4" s="5"/>
      <c r="G4" s="5"/>
    </row>
    <row r="5" spans="1:8" ht="20.399999999999999" x14ac:dyDescent="0.65">
      <c r="A5" s="14" t="s">
        <v>27</v>
      </c>
      <c r="B5" s="5"/>
      <c r="C5" s="5"/>
      <c r="D5" s="5"/>
      <c r="E5" s="5"/>
      <c r="F5" s="5"/>
      <c r="G5" s="5"/>
    </row>
    <row r="6" spans="1:8" ht="20.399999999999999" x14ac:dyDescent="0.65">
      <c r="A6" s="14" t="s">
        <v>2</v>
      </c>
      <c r="B6" s="5"/>
      <c r="C6" s="5"/>
      <c r="D6" s="5"/>
      <c r="E6" s="5"/>
      <c r="F6" s="5"/>
      <c r="G6" s="5"/>
    </row>
    <row r="7" spans="1:8" ht="20.399999999999999" x14ac:dyDescent="0.65">
      <c r="A7" s="46">
        <f>INDEX!B9</f>
        <v>0</v>
      </c>
      <c r="B7" s="5"/>
      <c r="C7" s="5"/>
      <c r="D7" s="5"/>
      <c r="E7" s="5"/>
      <c r="F7" s="5"/>
      <c r="G7" s="5"/>
    </row>
    <row r="8" spans="1:8" ht="21" x14ac:dyDescent="0.3">
      <c r="A8" s="5"/>
      <c r="B8" s="60" t="str">
        <f>"વિષય : "&amp;INDEX!B4&amp;"થી બદલી થયેલ શિક્ષકને છુટા કર્યા બાબત"</f>
        <v>વિષય : થી બદલી થયેલ શિક્ષકને છુટા કર્યા બાબત</v>
      </c>
      <c r="C8" s="60"/>
      <c r="D8" s="60"/>
      <c r="E8" s="60"/>
      <c r="F8" s="60"/>
      <c r="G8" s="60"/>
    </row>
    <row r="9" spans="1:8" ht="40.200000000000003" customHeight="1" x14ac:dyDescent="0.3">
      <c r="A9" s="5"/>
      <c r="B9" s="61" t="str">
        <f>"સંદર્ભ :નં ‌‌‌‌: "&amp;INDEX!B2</f>
        <v xml:space="preserve">સંદર્ભ :નં ‌‌‌‌: </v>
      </c>
      <c r="C9" s="61"/>
      <c r="D9" s="61"/>
      <c r="E9" s="61"/>
      <c r="F9" s="61"/>
      <c r="G9" s="61"/>
    </row>
    <row r="10" spans="1:8" ht="20.399999999999999" x14ac:dyDescent="0.65">
      <c r="A10" s="5"/>
      <c r="B10" s="14"/>
      <c r="C10" s="5"/>
      <c r="D10" s="5"/>
      <c r="E10" s="5"/>
      <c r="F10" s="5"/>
      <c r="G10" s="5"/>
    </row>
    <row r="11" spans="1:8" ht="185.4" customHeight="1" x14ac:dyDescent="0.3">
      <c r="A11" s="62" t="str">
        <f>CONCATENATE('1 છુટા થયા નો રિપોર્ટ TPEO'!A11:G11,'1 છુટા થયા નો રિપોર્ટ TPEO'!A12:G12,'1 છુટા થયા નો રિપોર્ટ TPEO'!C13,'1 છુટા થયા નો રિપોર્ટ TPEO'!A14:D14,INDEX!B12,"ના રોજ શાળા સમય "&amp;INDEX!B11&amp;" છુટા કરવામાં આવેલ છે. જે આપ  સાહેબશ્રીને વિદિત થાય.")</f>
        <v xml:space="preserve">           જય ભારત સહ ઉપરોક્ત વિષય તથા સંદર્ભ અન્વયે આપ સાહેબશ્રીને જણાવવાનું કે અત્રેની ‌ પ્રાથમિક શાળા,તાલુકો : ‌‌‌‌‌‌‌‌, જિલ્લો :  માં શ્રી / શ્રીમતી ‌‌ ની બદલી હુકમ નં ‌‌‌‌: ના આધારે  પ્રાથમિક શાળા ,   પગારકેન્દ્ર શાળા/ તાલુકા શાળા,તાલુકો : ‌‌‌‌‌‌‌‌ ની શાળામાંથી તારીખ :- ના રોજ શાળા સમય  છુટા કરવામાં આવેલ છે. જે આપ  સાહેબશ્રીને વિદિત થાય.</v>
      </c>
      <c r="B11" s="62"/>
      <c r="C11" s="62"/>
      <c r="D11" s="62"/>
      <c r="E11" s="62"/>
      <c r="F11" s="62"/>
      <c r="G11" s="62"/>
    </row>
    <row r="12" spans="1:8" ht="27" customHeight="1" x14ac:dyDescent="0.65">
      <c r="A12" s="17"/>
      <c r="B12" s="15"/>
      <c r="C12" s="15"/>
      <c r="D12" s="15"/>
      <c r="E12" s="16"/>
      <c r="F12" s="15"/>
      <c r="G12" s="15"/>
    </row>
    <row r="13" spans="1:8" ht="21.6" x14ac:dyDescent="0.65">
      <c r="A13" s="12" t="s">
        <v>24</v>
      </c>
      <c r="B13" s="12"/>
      <c r="C13" s="20"/>
      <c r="D13" s="20"/>
      <c r="E13" s="21"/>
      <c r="F13" s="21"/>
      <c r="G13" s="17"/>
      <c r="H13" s="2"/>
    </row>
    <row r="14" spans="1:8" ht="21.6" x14ac:dyDescent="0.65">
      <c r="A14" s="14"/>
      <c r="B14" s="18"/>
      <c r="C14" s="18"/>
      <c r="D14" s="18"/>
      <c r="E14" s="18"/>
      <c r="F14" s="18"/>
      <c r="G14" s="18"/>
      <c r="H14" s="2"/>
    </row>
    <row r="15" spans="1:8" ht="22.8" x14ac:dyDescent="0.65">
      <c r="A15" s="14"/>
      <c r="B15" s="18"/>
      <c r="C15" s="18"/>
      <c r="D15" s="57" t="str">
        <f>INDEX!B6&amp;" પ્રાથમિક શાળા"</f>
        <v xml:space="preserve"> પ્રાથમિક શાળા</v>
      </c>
      <c r="E15" s="57"/>
      <c r="F15" s="57"/>
      <c r="G15" s="18"/>
      <c r="H15" s="2"/>
    </row>
    <row r="16" spans="1:8" ht="22.8" x14ac:dyDescent="0.65">
      <c r="A16" s="14"/>
      <c r="B16" s="18"/>
      <c r="C16" s="18"/>
      <c r="D16" s="57" t="str">
        <f>" તાલુકો:-"&amp;INDEX!B9&amp;", જીલ્લો:-"&amp;INDEX!B8</f>
        <v xml:space="preserve"> તાલુકો:-, જીલ્લો:-</v>
      </c>
      <c r="E16" s="57"/>
      <c r="F16" s="57"/>
      <c r="G16" s="18"/>
      <c r="H16" s="2"/>
    </row>
    <row r="17" spans="1:8" ht="21.6" x14ac:dyDescent="0.65">
      <c r="A17" s="14"/>
      <c r="B17" s="18"/>
      <c r="C17" s="18"/>
      <c r="D17" s="18"/>
      <c r="E17" s="18"/>
      <c r="F17" s="18"/>
      <c r="G17" s="18"/>
      <c r="H17" s="2"/>
    </row>
    <row r="18" spans="1:8" ht="22.8" x14ac:dyDescent="0.75">
      <c r="A18" s="22" t="s">
        <v>3</v>
      </c>
      <c r="B18" s="5"/>
      <c r="C18" s="5"/>
      <c r="D18" s="5"/>
      <c r="E18" s="5"/>
      <c r="F18" s="5"/>
      <c r="G18" s="5"/>
    </row>
    <row r="19" spans="1:8" ht="21.6" x14ac:dyDescent="0.65">
      <c r="A19" s="39" t="str">
        <f>"(1) જિ. પ્રા. શિ. અ. સાહેબશ્રી, "&amp;INDEX!B9</f>
        <v xml:space="preserve">(1) જિ. પ્રા. શિ. અ. સાહેબશ્રી, </v>
      </c>
      <c r="B19" s="5"/>
      <c r="C19" s="5"/>
      <c r="D19" s="5"/>
      <c r="E19" s="5"/>
      <c r="F19" s="5"/>
      <c r="G19" s="5"/>
    </row>
    <row r="20" spans="1:8" ht="21.6" x14ac:dyDescent="0.65">
      <c r="A20" s="39" t="str">
        <f>"(2) બી. આર. સી. કો-ઓ.શ્રી,"&amp;INDEX!B9&amp;", એસએસએ પર નામ સુધારવા સારૂ"</f>
        <v>(2) બી. આર. સી. કો-ઓ.શ્રી,, એસએસએ પર નામ સુધારવા સારૂ</v>
      </c>
      <c r="B20" s="5"/>
      <c r="C20" s="5"/>
      <c r="D20" s="5"/>
      <c r="E20" s="5"/>
      <c r="F20" s="5"/>
      <c r="G20" s="5"/>
    </row>
    <row r="21" spans="1:8" ht="21.6" x14ac:dyDescent="0.65">
      <c r="A21" s="39" t="str">
        <f>"(3) ‌‌‌આચાર્યશ્રી, "&amp;INDEX!B7&amp;" પગારકેન્દ્ર શાળા/ તાલુકા શાળા"</f>
        <v>(3) ‌‌‌આચાર્યશ્રી,  પગારકેન્દ્ર શાળા/ તાલુકા શાળા</v>
      </c>
      <c r="B21" s="19"/>
      <c r="C21" s="19"/>
      <c r="D21" s="19"/>
      <c r="E21" s="19"/>
      <c r="F21" s="19"/>
      <c r="G21" s="19"/>
      <c r="H21" s="3"/>
    </row>
    <row r="22" spans="1:8" ht="21.6" x14ac:dyDescent="0.65">
      <c r="A22" s="1" t="s">
        <v>4</v>
      </c>
      <c r="B22" s="5"/>
      <c r="C22" s="5"/>
      <c r="D22" s="5"/>
      <c r="E22" s="5"/>
      <c r="F22" s="5"/>
      <c r="G22" s="5"/>
    </row>
    <row r="26" spans="1:8" x14ac:dyDescent="0.3">
      <c r="B26" s="3"/>
      <c r="C26" s="3"/>
      <c r="D26" s="3"/>
      <c r="E26" s="3"/>
      <c r="F26" s="3"/>
      <c r="G26" s="3"/>
      <c r="H26" s="3"/>
    </row>
  </sheetData>
  <sheetProtection algorithmName="SHA-512" hashValue="YXV+yjl96707H8Ymj0fSmff5dRdpXvuyV8lS0Jz8DCqDG1Q9v0GiFspcEIqZ7PITgFBdCR8XD+I69dsO7CowtA==" saltValue="ZdB8bsO7WWiZsZODpXldwQ==" spinCount="100000" sheet="1" objects="1" scenarios="1"/>
  <mergeCells count="8">
    <mergeCell ref="D16:F16"/>
    <mergeCell ref="D1:F1"/>
    <mergeCell ref="D2:F2"/>
    <mergeCell ref="D3:F3"/>
    <mergeCell ref="B8:G8"/>
    <mergeCell ref="B9:G9"/>
    <mergeCell ref="A11:G11"/>
    <mergeCell ref="D15:F15"/>
  </mergeCells>
  <pageMargins left="1.22" right="0.49" top="1.71" bottom="0.45" header="0.31496062992126" footer="0.31496062992126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H20"/>
  <sheetViews>
    <sheetView showGridLines="0" zoomScaleNormal="100" zoomScaleSheetLayoutView="90" workbookViewId="0">
      <selection activeCell="H3" sqref="H3"/>
    </sheetView>
  </sheetViews>
  <sheetFormatPr defaultRowHeight="14.4" x14ac:dyDescent="0.3"/>
  <cols>
    <col min="1" max="1" width="12.88671875" customWidth="1"/>
    <col min="2" max="2" width="15.88671875" customWidth="1"/>
    <col min="3" max="3" width="13.6640625" customWidth="1"/>
    <col min="4" max="4" width="8.33203125" customWidth="1"/>
    <col min="5" max="5" width="16.5546875" customWidth="1"/>
    <col min="6" max="6" width="15.33203125" customWidth="1"/>
    <col min="7" max="7" width="0.21875" customWidth="1"/>
  </cols>
  <sheetData>
    <row r="1" spans="1:8" ht="20.399999999999999" x14ac:dyDescent="0.65">
      <c r="A1" s="5"/>
      <c r="B1" s="5"/>
      <c r="C1" s="5"/>
      <c r="D1" s="14"/>
      <c r="E1" s="5"/>
      <c r="F1" s="14"/>
      <c r="G1" s="14"/>
    </row>
    <row r="2" spans="1:8" ht="66.599999999999994" customHeight="1" x14ac:dyDescent="0.65">
      <c r="A2" s="5"/>
      <c r="B2" s="5"/>
      <c r="C2" s="5"/>
      <c r="D2" s="14"/>
      <c r="E2" s="5"/>
      <c r="F2" s="14"/>
      <c r="G2" s="14"/>
    </row>
    <row r="3" spans="1:8" ht="30" customHeight="1" x14ac:dyDescent="0.45">
      <c r="A3" s="63" t="str">
        <f>"શાળા સમય "&amp;INDEX!B11&amp;" છૂટા કર્યા બાબત"</f>
        <v>શાળા સમય  છૂટા કર્યા બાબત</v>
      </c>
      <c r="B3" s="63"/>
      <c r="C3" s="63"/>
      <c r="D3" s="63"/>
      <c r="E3" s="63"/>
      <c r="F3" s="63"/>
      <c r="G3" s="5"/>
    </row>
    <row r="4" spans="1:8" ht="33" customHeight="1" x14ac:dyDescent="0.45">
      <c r="A4" s="23"/>
      <c r="B4" s="23"/>
      <c r="C4" s="23"/>
      <c r="D4" s="64" t="s">
        <v>34</v>
      </c>
      <c r="E4" s="64"/>
      <c r="F4" s="47">
        <f>INDEX!B12</f>
        <v>0</v>
      </c>
      <c r="G4" s="5"/>
    </row>
    <row r="5" spans="1:8" ht="15" customHeight="1" x14ac:dyDescent="0.45">
      <c r="A5" s="23"/>
      <c r="B5" s="23"/>
      <c r="C5" s="23"/>
      <c r="D5" s="30"/>
      <c r="E5" s="30"/>
      <c r="F5" s="29"/>
      <c r="G5" s="5"/>
    </row>
    <row r="6" spans="1:8" ht="77.400000000000006" customHeight="1" x14ac:dyDescent="0.3">
      <c r="A6" s="67" t="str">
        <f>"સંદર્ભ પત્ર ક્રમાંક : મે. જીલ્લા પ્રાથમિક શિક્ષણાધિકારી સાહેબશ્રી ના હૂકમ નંબર ‌‌‌‌:- "&amp;INDEX!B2</f>
        <v xml:space="preserve">સંદર્ભ પત્ર ક્રમાંક : મે. જીલ્લા પ્રાથમિક શિક્ષણાધિકારી સાહેબશ્રી ના હૂકમ નંબર ‌‌‌‌:- </v>
      </c>
      <c r="B6" s="67"/>
      <c r="C6" s="67"/>
      <c r="D6" s="67"/>
      <c r="E6" s="67"/>
      <c r="F6" s="67"/>
      <c r="G6" s="5"/>
    </row>
    <row r="7" spans="1:8" ht="20.399999999999999" x14ac:dyDescent="0.65">
      <c r="A7" s="14"/>
      <c r="B7" s="5"/>
      <c r="C7" s="5"/>
      <c r="D7" s="5"/>
      <c r="E7" s="5"/>
      <c r="F7" s="5"/>
      <c r="G7" s="5"/>
    </row>
    <row r="8" spans="1:8" ht="21" x14ac:dyDescent="0.3">
      <c r="A8" s="5"/>
      <c r="B8" s="66"/>
      <c r="C8" s="66"/>
      <c r="D8" s="66"/>
      <c r="E8" s="66"/>
      <c r="F8" s="66"/>
      <c r="G8" s="66"/>
    </row>
    <row r="9" spans="1:8" ht="20.399999999999999" x14ac:dyDescent="0.65">
      <c r="A9" s="5"/>
      <c r="B9" s="14"/>
      <c r="C9" s="5"/>
      <c r="D9" s="5"/>
      <c r="E9" s="5"/>
      <c r="F9" s="5"/>
      <c r="G9" s="5"/>
    </row>
    <row r="10" spans="1:8" ht="130.19999999999999" customHeight="1" x14ac:dyDescent="0.3">
      <c r="A10" s="68" t="str">
        <f>"             ઉપરોક્ત માન.જીલ્લા પ્રાથમિક શિક્ષણાધિકારી "&amp;INDEX!B16&amp;"ના સંદર્ભે શ્રી/શ્રીમતી "&amp;INDEX!B1&amp;"ને "&amp;INDEX!B4&amp;" નો હૂકમ થતાં આજ રોજ તારીખ : "&amp;INDEX!B12&amp;" એ શાળા સમય "&amp;INDEX!B11&amp;" છુટા કરવામાં આવેલ છે  તેમજ  ઓર્ડર મુજબ બદલી વાળી જગ્યાએ સમયસર હાજર થવા જાણ કરવામાં આવે છે."</f>
        <v xml:space="preserve">             ઉપરોક્ત માન.જીલ્લા પ્રાથમિક શિક્ષણાધિકારી ના સંદર્ભે શ્રી/શ્રીમતી ને  નો હૂકમ થતાં આજ રોજ તારીખ :  એ શાળા સમય  છુટા કરવામાં આવેલ છે  તેમજ  ઓર્ડર મુજબ બદલી વાળી જગ્યાએ સમયસર હાજર થવા જાણ કરવામાં આવે છે.</v>
      </c>
      <c r="B10" s="68"/>
      <c r="C10" s="68"/>
      <c r="D10" s="68"/>
      <c r="E10" s="68"/>
      <c r="F10" s="68"/>
      <c r="G10" s="68"/>
    </row>
    <row r="11" spans="1:8" s="26" customFormat="1" ht="27" customHeight="1" x14ac:dyDescent="0.65">
      <c r="A11" s="21"/>
      <c r="B11" s="24"/>
      <c r="C11" s="24"/>
      <c r="D11" s="24"/>
      <c r="E11" s="25"/>
      <c r="F11" s="24"/>
      <c r="G11" s="24"/>
    </row>
    <row r="12" spans="1:8" s="26" customFormat="1" ht="15.6" customHeight="1" x14ac:dyDescent="0.65">
      <c r="A12" s="27"/>
      <c r="B12" s="27"/>
      <c r="C12" s="21"/>
      <c r="D12" s="21"/>
      <c r="E12" s="21"/>
      <c r="F12" s="21"/>
      <c r="G12" s="21"/>
      <c r="H12" s="28"/>
    </row>
    <row r="13" spans="1:8" ht="22.8" x14ac:dyDescent="0.65">
      <c r="A13" s="14"/>
      <c r="B13" s="18"/>
      <c r="C13" s="18"/>
      <c r="D13" s="65" t="s">
        <v>52</v>
      </c>
      <c r="E13" s="65"/>
      <c r="F13" s="65"/>
      <c r="G13" s="18"/>
      <c r="H13" s="2"/>
    </row>
    <row r="14" spans="1:8" ht="22.8" x14ac:dyDescent="0.65">
      <c r="A14" s="14"/>
      <c r="B14" s="18"/>
      <c r="C14" s="18"/>
      <c r="D14" s="57" t="str">
        <f>INDEX!B6&amp;" પ્રાથમિક શાળા"</f>
        <v xml:space="preserve"> પ્રાથમિક શાળા</v>
      </c>
      <c r="E14" s="57"/>
      <c r="F14" s="57"/>
      <c r="G14" s="18"/>
      <c r="H14" s="2"/>
    </row>
    <row r="15" spans="1:8" ht="22.8" x14ac:dyDescent="0.65">
      <c r="A15" s="14"/>
      <c r="B15" s="18"/>
      <c r="C15" s="18"/>
      <c r="D15" s="57" t="str">
        <f>" તાલુકો:-"&amp;INDEX!B9&amp;", જીલ્લો:-"&amp;INDEX!B8</f>
        <v xml:space="preserve"> તાલુકો:-, જીલ્લો:-</v>
      </c>
      <c r="E15" s="57"/>
      <c r="F15" s="57"/>
      <c r="G15" s="18"/>
      <c r="H15" s="2"/>
    </row>
    <row r="16" spans="1:8" ht="21.6" x14ac:dyDescent="0.65">
      <c r="A16" s="14"/>
      <c r="B16" s="18"/>
      <c r="C16" s="18"/>
      <c r="D16" s="18"/>
      <c r="E16" s="18"/>
      <c r="F16" s="18"/>
      <c r="G16" s="18"/>
      <c r="H16" s="2"/>
    </row>
    <row r="20" spans="2:8" x14ac:dyDescent="0.3">
      <c r="B20" s="3"/>
      <c r="C20" s="3"/>
      <c r="D20" s="3"/>
      <c r="E20" s="3"/>
      <c r="F20" s="3"/>
      <c r="G20" s="3"/>
      <c r="H20" s="3"/>
    </row>
  </sheetData>
  <sheetProtection algorithmName="SHA-512" hashValue="jER4tYHGJYezXtgfR1zl6TORkyN7XzaPBST3UQrdRWnJ26xbbGx1o2lPLaB0n+8SLnRu6AtshXKXIZ9ReDxiVg==" saltValue="4R5rDVao6XA4A9bFK2oPQA==" spinCount="100000" sheet="1" objects="1" scenarios="1"/>
  <mergeCells count="8">
    <mergeCell ref="A3:F3"/>
    <mergeCell ref="D4:E4"/>
    <mergeCell ref="D14:F14"/>
    <mergeCell ref="D15:F15"/>
    <mergeCell ref="D13:F13"/>
    <mergeCell ref="B8:G8"/>
    <mergeCell ref="A6:F6"/>
    <mergeCell ref="A10:G10"/>
  </mergeCells>
  <pageMargins left="1.22" right="0.49" top="1.71" bottom="0.45" header="0.31496062992126" footer="0.31496062992126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FF00"/>
  </sheetPr>
  <dimension ref="A1:H26"/>
  <sheetViews>
    <sheetView showGridLines="0" zoomScaleNormal="100" zoomScaleSheetLayoutView="90" workbookViewId="0"/>
  </sheetViews>
  <sheetFormatPr defaultRowHeight="14.4" x14ac:dyDescent="0.3"/>
  <cols>
    <col min="1" max="1" width="12.88671875" customWidth="1"/>
    <col min="2" max="2" width="15.88671875" customWidth="1"/>
    <col min="3" max="3" width="13.6640625" customWidth="1"/>
    <col min="4" max="4" width="8.33203125" customWidth="1"/>
    <col min="5" max="5" width="16.5546875" customWidth="1"/>
    <col min="6" max="6" width="15.33203125" customWidth="1"/>
    <col min="7" max="7" width="0.21875" customWidth="1"/>
  </cols>
  <sheetData>
    <row r="1" spans="1:8" ht="21" x14ac:dyDescent="0.65">
      <c r="A1" s="5"/>
      <c r="B1" s="5"/>
      <c r="C1" s="5"/>
      <c r="D1" s="60" t="str">
        <f>INDEX!B14&amp;"  પ્રાથમિક શાળા"</f>
        <v xml:space="preserve">  પ્રાથમિક શાળા</v>
      </c>
      <c r="E1" s="60"/>
      <c r="F1" s="60"/>
      <c r="G1" s="14"/>
    </row>
    <row r="2" spans="1:8" ht="21" x14ac:dyDescent="0.65">
      <c r="A2" s="5"/>
      <c r="B2" s="5"/>
      <c r="C2" s="5"/>
      <c r="D2" s="60" t="str">
        <f>"તાલુકો:"&amp;INDEX!B17&amp;"‌‌‌‌‌‌‌‌,    જિલ્લો:"&amp;INDEX!B16</f>
        <v>તાલુકો:‌‌‌‌‌‌‌‌,    જિલ્લો:</v>
      </c>
      <c r="E2" s="60"/>
      <c r="F2" s="60"/>
      <c r="G2" s="14"/>
    </row>
    <row r="3" spans="1:8" ht="21" x14ac:dyDescent="0.65">
      <c r="A3" s="5"/>
      <c r="B3" s="5"/>
      <c r="C3" s="5"/>
      <c r="D3" s="69" t="str">
        <f>"તારીખ : "&amp;INDEX!B20</f>
        <v xml:space="preserve">તારીખ : </v>
      </c>
      <c r="E3" s="69"/>
      <c r="F3" s="69"/>
      <c r="G3" s="14"/>
    </row>
    <row r="4" spans="1:8" ht="21" x14ac:dyDescent="0.7">
      <c r="A4" s="35" t="s">
        <v>53</v>
      </c>
      <c r="B4" s="5"/>
      <c r="C4" s="5"/>
      <c r="D4" s="5"/>
      <c r="E4" s="5"/>
      <c r="F4" s="5"/>
      <c r="G4" s="5"/>
    </row>
    <row r="5" spans="1:8" ht="21" x14ac:dyDescent="0.7">
      <c r="A5" s="35" t="s">
        <v>54</v>
      </c>
      <c r="B5" s="5"/>
      <c r="C5" s="5"/>
      <c r="D5" s="5"/>
      <c r="E5" s="5"/>
      <c r="F5" s="5"/>
      <c r="G5" s="5"/>
    </row>
    <row r="6" spans="1:8" ht="21" x14ac:dyDescent="0.7">
      <c r="A6" s="35" t="s">
        <v>2</v>
      </c>
      <c r="B6" s="5"/>
      <c r="C6" s="5"/>
      <c r="D6" s="5"/>
      <c r="E6" s="5"/>
      <c r="F6" s="5"/>
      <c r="G6" s="5"/>
    </row>
    <row r="7" spans="1:8" ht="21" x14ac:dyDescent="0.7">
      <c r="A7" s="52">
        <f>INDEX!B17</f>
        <v>0</v>
      </c>
      <c r="B7" s="5"/>
      <c r="C7" s="5"/>
      <c r="D7" s="5"/>
      <c r="E7" s="5"/>
      <c r="F7" s="5"/>
      <c r="G7" s="5"/>
    </row>
    <row r="8" spans="1:8" ht="21" x14ac:dyDescent="0.3">
      <c r="A8" s="5"/>
      <c r="B8" s="60" t="str">
        <f>"વિષય : "&amp;INDEX!B4&amp;"થી બદલીમાં આવેલ શિક્ષકને હાજર કર્યા બાબત"</f>
        <v>વિષય : થી બદલીમાં આવેલ શિક્ષકને હાજર કર્યા બાબત</v>
      </c>
      <c r="C8" s="60"/>
      <c r="D8" s="60"/>
      <c r="E8" s="60"/>
      <c r="F8" s="60"/>
      <c r="G8" s="60"/>
    </row>
    <row r="9" spans="1:8" ht="40.200000000000003" customHeight="1" x14ac:dyDescent="0.3">
      <c r="A9" s="5"/>
      <c r="B9" s="61" t="str">
        <f>"સંદર્ભ :નં ‌‌‌‌: "&amp;INDEX!B2</f>
        <v xml:space="preserve">સંદર્ભ :નં ‌‌‌‌: </v>
      </c>
      <c r="C9" s="61"/>
      <c r="D9" s="61"/>
      <c r="E9" s="61"/>
      <c r="F9" s="61"/>
      <c r="G9" s="61"/>
    </row>
    <row r="10" spans="1:8" ht="20.399999999999999" x14ac:dyDescent="0.65">
      <c r="A10" s="5"/>
      <c r="B10" s="14"/>
      <c r="C10" s="5"/>
      <c r="D10" s="5"/>
      <c r="E10" s="5"/>
      <c r="F10" s="5"/>
      <c r="G10" s="5"/>
    </row>
    <row r="11" spans="1:8" ht="177" customHeight="1" x14ac:dyDescent="0.3">
      <c r="A11" s="62" t="str">
        <f>CONCATENATE('1 હાજર થયા નો રિપોર્ટ TPEO'!A11:G11,'1 હાજર થયા નો રિપોર્ટ TPEO'!A12:G12,'1 હાજર થયા નો રિપોર્ટ TPEO'!C13,'1 હાજર થયા નો રિપોર્ટ TPEO'!A14:D14,INDEX!B20,"ના રોજ  શાળા  સમય "&amp;INDEX!B19&amp;" હાજર કરવામાં  આવેલ છે.   જે આપ સાહેબશ્રીને વિદિત થાય.")</f>
        <v xml:space="preserve">           જય ભારત સહ ઉપરોક્ત વિષય તથા સંદર્ભ અન્વયે આપ સાહેબશ્રીને જણાવવાનું કે અત્રેની ‌ પ્રાથમિક શાળા, તાલુકો : ‌‌‌‌‌‌‌‌, જિલ્લો : માં શ્રી/શ્રીમતી ‌‌ ની બદલી હુકમ નં ‌‌‌‌: ના આધારે  પ્રાથમિક શાળા ,   પગારકેન્દ્ર શાળા/તાલુકા શાળા,  તાલુકો : ‌‌‌‌‌‌‌‌ની શાળામાં તારીખ : ના રોજ  શાળા  સમય  હાજર કરવામાં  આવેલ છે.   જે આપ સાહેબશ્રીને વિદિત થાય.</v>
      </c>
      <c r="B11" s="62"/>
      <c r="C11" s="62"/>
      <c r="D11" s="62"/>
      <c r="E11" s="62"/>
      <c r="F11" s="62"/>
      <c r="G11" s="62"/>
    </row>
    <row r="12" spans="1:8" ht="15.6" customHeight="1" x14ac:dyDescent="0.65">
      <c r="A12" s="17"/>
      <c r="B12" s="15"/>
      <c r="C12" s="15"/>
      <c r="D12" s="15"/>
      <c r="E12" s="16"/>
      <c r="F12" s="15"/>
      <c r="G12" s="15"/>
    </row>
    <row r="13" spans="1:8" ht="23.4" customHeight="1" x14ac:dyDescent="0.65">
      <c r="A13" s="12" t="s">
        <v>31</v>
      </c>
      <c r="B13" s="12"/>
      <c r="C13" s="20"/>
      <c r="D13" s="20"/>
      <c r="E13" s="21"/>
      <c r="F13" s="21"/>
      <c r="G13" s="17"/>
      <c r="H13" s="2"/>
    </row>
    <row r="14" spans="1:8" ht="27" customHeight="1" x14ac:dyDescent="0.65">
      <c r="A14" s="14"/>
      <c r="B14" s="18"/>
      <c r="C14" s="18"/>
      <c r="D14" s="18"/>
      <c r="E14" s="18"/>
      <c r="F14" s="18"/>
      <c r="G14" s="18"/>
      <c r="H14" s="2"/>
    </row>
    <row r="15" spans="1:8" ht="23.4" customHeight="1" x14ac:dyDescent="0.65">
      <c r="A15" s="14"/>
      <c r="B15" s="18"/>
      <c r="C15" s="18"/>
      <c r="D15" s="65" t="s">
        <v>32</v>
      </c>
      <c r="E15" s="65"/>
      <c r="F15" s="65"/>
      <c r="G15" s="18"/>
      <c r="H15" s="2"/>
    </row>
    <row r="16" spans="1:8" ht="22.8" x14ac:dyDescent="0.65">
      <c r="A16" s="14"/>
      <c r="B16" s="18"/>
      <c r="C16" s="18"/>
      <c r="D16" s="57" t="str">
        <f>INDEX!B14&amp;" પ્રાથમિક શાળા"</f>
        <v xml:space="preserve"> પ્રાથમિક શાળા</v>
      </c>
      <c r="E16" s="57"/>
      <c r="F16" s="57"/>
      <c r="G16" s="18"/>
      <c r="H16" s="2"/>
    </row>
    <row r="17" spans="1:8" ht="22.8" x14ac:dyDescent="0.65">
      <c r="A17" s="14"/>
      <c r="B17" s="18"/>
      <c r="C17" s="18"/>
      <c r="D17" s="57" t="str">
        <f>" તાલુકો:-"&amp;INDEX!B17&amp;", જીલ્લો:-"&amp;INDEX!B16</f>
        <v xml:space="preserve"> તાલુકો:-, જીલ્લો:-</v>
      </c>
      <c r="E17" s="57"/>
      <c r="F17" s="57"/>
      <c r="G17" s="18"/>
      <c r="H17" s="2"/>
    </row>
    <row r="18" spans="1:8" ht="22.8" x14ac:dyDescent="0.75">
      <c r="A18" s="22" t="s">
        <v>3</v>
      </c>
      <c r="B18" s="5"/>
      <c r="C18" s="5"/>
      <c r="D18" s="5"/>
      <c r="E18" s="5"/>
      <c r="F18" s="5"/>
      <c r="G18" s="5"/>
    </row>
    <row r="19" spans="1:8" ht="21.6" x14ac:dyDescent="0.65">
      <c r="A19" s="39" t="str">
        <f>"(1) જિ. પ્રા. શિ. અ. સાહેબશ્રી, "&amp;INDEX!B16</f>
        <v xml:space="preserve">(1) જિ. પ્રા. શિ. અ. સાહેબશ્રી, </v>
      </c>
      <c r="B19" s="5"/>
      <c r="C19" s="5"/>
      <c r="D19" s="5"/>
      <c r="E19" s="5"/>
      <c r="F19" s="5"/>
      <c r="G19" s="5"/>
    </row>
    <row r="20" spans="1:8" ht="21.6" x14ac:dyDescent="0.65">
      <c r="A20" s="39" t="str">
        <f>"(2) બી. આર. સી. કો-ઓ.શ્રી,"&amp;INDEX!B17&amp;", એસએસએ પર નામ સુધારવા સારૂ"</f>
        <v>(2) બી. આર. સી. કો-ઓ.શ્રી,, એસએસએ પર નામ સુધારવા સારૂ</v>
      </c>
      <c r="B20" s="5"/>
      <c r="C20" s="5"/>
      <c r="D20" s="5"/>
      <c r="E20" s="5"/>
      <c r="F20" s="5"/>
      <c r="G20" s="5"/>
    </row>
    <row r="21" spans="1:8" ht="21.6" x14ac:dyDescent="0.65">
      <c r="A21" s="39" t="str">
        <f>"(3) ‌‌‌આચાર્યશ્રી, "&amp;INDEX!B15&amp;" પગારકેન્દ્ર શાળા/તાલુકા શાળા"</f>
        <v>(3) ‌‌‌આચાર્યશ્રી,  પગારકેન્દ્ર શાળા/તાલુકા શાળા</v>
      </c>
      <c r="B21" s="19"/>
      <c r="C21" s="19"/>
      <c r="D21" s="19"/>
      <c r="E21" s="19"/>
      <c r="F21" s="19"/>
      <c r="G21" s="19"/>
      <c r="H21" s="3"/>
    </row>
    <row r="22" spans="1:8" ht="21.6" x14ac:dyDescent="0.65">
      <c r="A22" s="1" t="s">
        <v>4</v>
      </c>
      <c r="B22" s="5"/>
      <c r="C22" s="5"/>
      <c r="D22" s="5"/>
      <c r="E22" s="5"/>
      <c r="F22" s="5"/>
      <c r="G22" s="5"/>
    </row>
    <row r="26" spans="1:8" x14ac:dyDescent="0.3">
      <c r="B26" s="3"/>
      <c r="C26" s="3"/>
      <c r="D26" s="3"/>
      <c r="E26" s="3"/>
      <c r="F26" s="3"/>
      <c r="G26" s="3"/>
      <c r="H26" s="3"/>
    </row>
  </sheetData>
  <sheetProtection algorithmName="SHA-512" hashValue="ju73UNX2bchCHJRf1/ZjWQk17TLKVav++D6iVYr/zlHZ8827wHep7u3zxv6EdowBEx/zls8ZkANMOJnB5TmWIQ==" saltValue="2G0p9XJPaf/Q8Euy5xuENg==" spinCount="100000" sheet="1" objects="1" scenarios="1"/>
  <mergeCells count="9">
    <mergeCell ref="D16:F16"/>
    <mergeCell ref="D17:F17"/>
    <mergeCell ref="D1:F1"/>
    <mergeCell ref="D2:F2"/>
    <mergeCell ref="D3:F3"/>
    <mergeCell ref="B8:G8"/>
    <mergeCell ref="B9:G9"/>
    <mergeCell ref="A11:G11"/>
    <mergeCell ref="D15:F15"/>
  </mergeCells>
  <pageMargins left="1.22" right="0.49" top="1.71" bottom="0.45" header="0.31496062992126" footer="0.31496062992126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C00000"/>
  </sheetPr>
  <dimension ref="A1:H17"/>
  <sheetViews>
    <sheetView showGridLines="0" zoomScaleNormal="100" zoomScaleSheetLayoutView="90" workbookViewId="0">
      <selection activeCell="H2" sqref="H2"/>
    </sheetView>
  </sheetViews>
  <sheetFormatPr defaultRowHeight="14.4" x14ac:dyDescent="0.3"/>
  <cols>
    <col min="1" max="1" width="12.88671875" customWidth="1"/>
    <col min="2" max="2" width="15.88671875" customWidth="1"/>
    <col min="3" max="3" width="13.6640625" customWidth="1"/>
    <col min="4" max="4" width="8.33203125" customWidth="1"/>
    <col min="5" max="5" width="16.5546875" customWidth="1"/>
    <col min="6" max="6" width="15.33203125" customWidth="1"/>
    <col min="7" max="7" width="0.21875" customWidth="1"/>
  </cols>
  <sheetData>
    <row r="1" spans="1:8" ht="20.399999999999999" x14ac:dyDescent="0.65">
      <c r="A1" s="5"/>
      <c r="B1" s="5"/>
      <c r="C1" s="5"/>
      <c r="D1" s="14"/>
      <c r="E1" s="5"/>
      <c r="F1" s="14"/>
      <c r="G1" s="14"/>
    </row>
    <row r="2" spans="1:8" ht="39" customHeight="1" x14ac:dyDescent="0.65">
      <c r="A2" s="5"/>
      <c r="B2" s="5"/>
      <c r="C2" s="5"/>
      <c r="D2" s="14"/>
      <c r="E2" s="5"/>
      <c r="F2" s="14"/>
      <c r="G2" s="14"/>
    </row>
    <row r="3" spans="1:8" ht="25.8" x14ac:dyDescent="0.65">
      <c r="A3" s="63" t="str">
        <f>"શાળા સમય "&amp;INDEX!B19&amp;" હાજર કર્યા બાબત"</f>
        <v>શાળા સમય  હાજર કર્યા બાબત</v>
      </c>
      <c r="B3" s="63"/>
      <c r="C3" s="63"/>
      <c r="D3" s="63"/>
      <c r="E3" s="63"/>
      <c r="F3" s="63"/>
      <c r="G3" s="14"/>
    </row>
    <row r="4" spans="1:8" ht="23.4" x14ac:dyDescent="0.45">
      <c r="A4" s="23"/>
      <c r="B4" s="23"/>
      <c r="C4" s="23"/>
      <c r="D4" s="71" t="s">
        <v>33</v>
      </c>
      <c r="E4" s="71"/>
      <c r="F4" s="51">
        <f>INDEX!B20</f>
        <v>0</v>
      </c>
      <c r="G4" s="5"/>
    </row>
    <row r="5" spans="1:8" ht="10.199999999999999" customHeight="1" x14ac:dyDescent="0.45">
      <c r="A5" s="23"/>
      <c r="B5" s="23"/>
      <c r="C5" s="23"/>
      <c r="D5" s="30"/>
      <c r="E5" s="30"/>
      <c r="F5" s="29"/>
      <c r="G5" s="5"/>
    </row>
    <row r="6" spans="1:8" ht="72" customHeight="1" x14ac:dyDescent="0.3">
      <c r="A6" s="67" t="str">
        <f>"સંદર્ભ પત્ર ક્રમાંક : મે. જીલ્લા પ્રાથમિક શિક્ષણાધિકારી સાહેબશ્રી ના હૂકમ નંબર ‌‌‌‌:- "&amp;INDEX!B2</f>
        <v xml:space="preserve">સંદર્ભ પત્ર ક્રમાંક : મે. જીલ્લા પ્રાથમિક શિક્ષણાધિકારી સાહેબશ્રી ના હૂકમ નંબર ‌‌‌‌:- </v>
      </c>
      <c r="B6" s="67"/>
      <c r="C6" s="67"/>
      <c r="D6" s="67"/>
      <c r="E6" s="67"/>
      <c r="F6" s="67"/>
      <c r="G6" s="5"/>
    </row>
    <row r="7" spans="1:8" ht="27.6" customHeight="1" x14ac:dyDescent="0.65">
      <c r="A7" s="5"/>
      <c r="B7" s="14"/>
      <c r="C7" s="5"/>
      <c r="D7" s="5"/>
      <c r="E7" s="5"/>
      <c r="F7" s="5"/>
      <c r="G7" s="5"/>
    </row>
    <row r="8" spans="1:8" ht="145.19999999999999" customHeight="1" x14ac:dyDescent="0.3">
      <c r="A8" s="70" t="str">
        <f>"             ઉપરોક્ત માન.જીલ્લા પ્રાથમિક શિક્ષણાધિકારી "&amp;INDEX!B16&amp;"ના સંદર્ભે શ્રી/શ્રીમતી "&amp;INDEX!B1&amp;"ને "&amp;INDEX!B4&amp;" ની બદલીનો હૂકમ થવાથી આજ રોજ તારીખ : "&amp;INDEX!B20&amp;" એ શાળા સમય "&amp;INDEX!B19&amp;" હાજર કરવામાં આવે છે."</f>
        <v xml:space="preserve">             ઉપરોક્ત માન.જીલ્લા પ્રાથમિક શિક્ષણાધિકારી ના સંદર્ભે શ્રી/શ્રીમતી ને  ની બદલીનો હૂકમ થવાથી આજ રોજ તારીખ :  એ શાળા સમય  હાજર કરવામાં આવે છે.</v>
      </c>
      <c r="B8" s="70"/>
      <c r="C8" s="70"/>
      <c r="D8" s="70"/>
      <c r="E8" s="70"/>
      <c r="F8" s="70"/>
      <c r="G8" s="70"/>
    </row>
    <row r="9" spans="1:8" ht="15.6" customHeight="1" x14ac:dyDescent="0.65">
      <c r="A9" s="17"/>
      <c r="B9" s="15"/>
      <c r="C9" s="15"/>
      <c r="D9" s="15"/>
      <c r="E9" s="16"/>
      <c r="F9" s="15"/>
      <c r="G9" s="15"/>
    </row>
    <row r="10" spans="1:8" ht="37.200000000000003" customHeight="1" x14ac:dyDescent="0.65">
      <c r="A10" s="14"/>
      <c r="B10" s="18"/>
      <c r="C10" s="18"/>
      <c r="D10" s="18"/>
      <c r="E10" s="18"/>
      <c r="F10" s="18"/>
      <c r="G10" s="18"/>
      <c r="H10" s="2"/>
    </row>
    <row r="11" spans="1:8" ht="23.4" customHeight="1" x14ac:dyDescent="0.65">
      <c r="A11" s="14"/>
      <c r="B11" s="18"/>
      <c r="C11" s="18"/>
      <c r="D11" s="65" t="s">
        <v>32</v>
      </c>
      <c r="E11" s="65"/>
      <c r="F11" s="65"/>
      <c r="G11" s="18"/>
      <c r="H11" s="2"/>
    </row>
    <row r="12" spans="1:8" ht="22.8" x14ac:dyDescent="0.65">
      <c r="A12" s="14"/>
      <c r="B12" s="18"/>
      <c r="C12" s="18"/>
      <c r="D12" s="57" t="str">
        <f>INDEX!B14&amp;" પ્રાથમિક શાળા"</f>
        <v xml:space="preserve"> પ્રાથમિક શાળા</v>
      </c>
      <c r="E12" s="57"/>
      <c r="F12" s="57"/>
      <c r="G12" s="18"/>
      <c r="H12" s="2"/>
    </row>
    <row r="13" spans="1:8" ht="22.8" x14ac:dyDescent="0.65">
      <c r="A13" s="14"/>
      <c r="B13" s="18"/>
      <c r="C13" s="18"/>
      <c r="D13" s="57" t="str">
        <f>" તાલુકો:-"&amp;INDEX!B17&amp;", જીલ્લો:-"&amp;INDEX!B16</f>
        <v xml:space="preserve"> તાલુકો:-, જીલ્લો:-</v>
      </c>
      <c r="E13" s="57"/>
      <c r="F13" s="57"/>
      <c r="G13" s="18"/>
      <c r="H13" s="2"/>
    </row>
    <row r="17" spans="2:8" x14ac:dyDescent="0.3">
      <c r="B17" s="3"/>
      <c r="C17" s="3"/>
      <c r="D17" s="3"/>
      <c r="E17" s="3"/>
      <c r="F17" s="3"/>
      <c r="G17" s="3"/>
      <c r="H17" s="3"/>
    </row>
  </sheetData>
  <sheetProtection algorithmName="SHA-512" hashValue="5jq0/POmmcivwcMFj5xKw+7WAI0LQowoW3eJhTCvWnUtGAoE65AVnbkNq+IxpfVvR0+2hB9Seo/HOnuRSrdeog==" saltValue="j5d2CNgAJmt+4qi6oPY8mw==" spinCount="100000" sheet="1" objects="1" scenarios="1"/>
  <mergeCells count="7">
    <mergeCell ref="D11:F11"/>
    <mergeCell ref="D12:F12"/>
    <mergeCell ref="D13:F13"/>
    <mergeCell ref="A8:G8"/>
    <mergeCell ref="A3:F3"/>
    <mergeCell ref="A6:F6"/>
    <mergeCell ref="D4:E4"/>
  </mergeCells>
  <pageMargins left="1.22" right="0.49" top="1.71" bottom="0.45" header="0.31496062992126" footer="0.31496062992126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54E26-4643-455F-9BCC-9AD776ED5FBF}">
  <sheetPr>
    <tabColor rgb="FF339933"/>
  </sheetPr>
  <dimension ref="A1:Q27"/>
  <sheetViews>
    <sheetView showGridLines="0" zoomScaleNormal="100" zoomScaleSheetLayoutView="100" workbookViewId="0"/>
  </sheetViews>
  <sheetFormatPr defaultRowHeight="14.4" x14ac:dyDescent="0.3"/>
  <cols>
    <col min="1" max="1" width="12.88671875" customWidth="1"/>
    <col min="2" max="2" width="15.88671875" customWidth="1"/>
    <col min="3" max="3" width="13.6640625" customWidth="1"/>
    <col min="4" max="4" width="8.33203125" customWidth="1"/>
    <col min="5" max="5" width="16.5546875" customWidth="1"/>
    <col min="6" max="6" width="15.33203125" customWidth="1"/>
    <col min="7" max="7" width="0.21875" customWidth="1"/>
  </cols>
  <sheetData>
    <row r="1" spans="1:17" ht="20.399999999999999" x14ac:dyDescent="0.65">
      <c r="A1" s="5"/>
      <c r="B1" s="5"/>
      <c r="C1" s="5"/>
      <c r="D1" s="58" t="str">
        <f>INDEX!B6&amp;"  પ્રાથમિક શાળા"</f>
        <v xml:space="preserve">  પ્રાથમિક શાળા</v>
      </c>
      <c r="E1" s="58"/>
      <c r="F1" s="58"/>
      <c r="G1" s="14"/>
    </row>
    <row r="2" spans="1:17" ht="20.399999999999999" customHeight="1" x14ac:dyDescent="0.65">
      <c r="A2" s="5"/>
      <c r="B2" s="5"/>
      <c r="C2" s="5"/>
      <c r="D2" s="58" t="str">
        <f>"તાલુકો : "&amp;INDEX!B9&amp;"‌‌‌‌‌‌‌‌, જિલ્લો : "&amp;INDEX!B8</f>
        <v xml:space="preserve">તાલુકો : ‌‌‌‌‌‌‌‌, જિલ્લો : </v>
      </c>
      <c r="E2" s="58"/>
      <c r="F2" s="58"/>
      <c r="G2" s="14"/>
      <c r="I2" s="72" t="s">
        <v>62</v>
      </c>
      <c r="J2" s="72"/>
      <c r="K2" s="72"/>
      <c r="L2" s="72"/>
      <c r="M2" s="72"/>
      <c r="N2" s="72"/>
      <c r="O2" s="72"/>
      <c r="P2" s="72"/>
    </row>
    <row r="3" spans="1:17" ht="20.399999999999999" customHeight="1" x14ac:dyDescent="0.65">
      <c r="A3" s="5"/>
      <c r="B3" s="5"/>
      <c r="C3" s="5"/>
      <c r="D3" s="59" t="str">
        <f>"તારીખ :- "&amp;INDEX!B3</f>
        <v xml:space="preserve">તારીખ :- </v>
      </c>
      <c r="E3" s="59"/>
      <c r="F3" s="59"/>
      <c r="G3" s="14"/>
      <c r="I3" s="72"/>
      <c r="J3" s="72"/>
      <c r="K3" s="72"/>
      <c r="L3" s="72"/>
      <c r="M3" s="72"/>
      <c r="N3" s="72"/>
      <c r="O3" s="72"/>
      <c r="P3" s="72"/>
    </row>
    <row r="4" spans="1:17" ht="20.399999999999999" customHeight="1" x14ac:dyDescent="0.65">
      <c r="A4" s="14" t="s">
        <v>26</v>
      </c>
      <c r="B4" s="5"/>
      <c r="C4" s="5"/>
      <c r="D4" s="5"/>
      <c r="E4" s="5"/>
      <c r="F4" s="5"/>
      <c r="G4" s="5"/>
      <c r="I4" s="72"/>
      <c r="J4" s="72"/>
      <c r="K4" s="72"/>
      <c r="L4" s="72"/>
      <c r="M4" s="72"/>
      <c r="N4" s="72"/>
      <c r="O4" s="72"/>
      <c r="P4" s="72"/>
    </row>
    <row r="5" spans="1:17" ht="20.399999999999999" customHeight="1" x14ac:dyDescent="0.65">
      <c r="A5" s="14" t="s">
        <v>59</v>
      </c>
      <c r="B5" s="5"/>
      <c r="C5" s="5"/>
      <c r="D5" s="5"/>
      <c r="E5" s="5"/>
      <c r="F5" s="5"/>
      <c r="G5" s="5"/>
      <c r="I5" s="48"/>
      <c r="J5" s="48"/>
      <c r="K5" s="48"/>
      <c r="L5" s="48"/>
      <c r="M5" s="48"/>
      <c r="N5" s="48"/>
      <c r="O5" s="48"/>
      <c r="P5" s="48"/>
      <c r="Q5" s="49"/>
    </row>
    <row r="6" spans="1:17" ht="20.399999999999999" customHeight="1" x14ac:dyDescent="0.65">
      <c r="A6" s="14" t="s">
        <v>60</v>
      </c>
      <c r="B6" s="5"/>
      <c r="C6" s="5"/>
      <c r="D6" s="5"/>
      <c r="E6" s="5"/>
      <c r="F6" s="5"/>
      <c r="G6" s="5"/>
      <c r="I6" s="48"/>
      <c r="J6" s="48"/>
      <c r="K6" s="48"/>
      <c r="L6" s="48"/>
      <c r="M6" s="48"/>
      <c r="N6" s="48"/>
      <c r="O6" s="48"/>
      <c r="P6" s="48"/>
      <c r="Q6" s="49"/>
    </row>
    <row r="7" spans="1:17" ht="20.399999999999999" x14ac:dyDescent="0.65">
      <c r="A7" s="46">
        <f>INDEX!B8</f>
        <v>0</v>
      </c>
      <c r="B7" s="5"/>
      <c r="C7" s="5"/>
      <c r="D7" s="5"/>
      <c r="E7" s="5"/>
      <c r="F7" s="5"/>
      <c r="G7" s="5"/>
    </row>
    <row r="8" spans="1:17" ht="21" x14ac:dyDescent="0.3">
      <c r="A8" s="5"/>
      <c r="B8" s="60" t="str">
        <f>"વિષય : "&amp;INDEX!B4&amp;"થી બદલી થયેલ શિક્ષકને છુટા કર્યા બાબત"</f>
        <v>વિષય : થી બદલી થયેલ શિક્ષકને છુટા કર્યા બાબત</v>
      </c>
      <c r="C8" s="60"/>
      <c r="D8" s="60"/>
      <c r="E8" s="60"/>
      <c r="F8" s="60"/>
      <c r="G8" s="60"/>
    </row>
    <row r="9" spans="1:17" ht="40.200000000000003" customHeight="1" x14ac:dyDescent="0.3">
      <c r="A9" s="5"/>
      <c r="B9" s="61" t="str">
        <f>"સંદર્ભ :નં ‌‌‌‌: "&amp;INDEX!B2</f>
        <v xml:space="preserve">સંદર્ભ :નં ‌‌‌‌: </v>
      </c>
      <c r="C9" s="61"/>
      <c r="D9" s="61"/>
      <c r="E9" s="61"/>
      <c r="F9" s="61"/>
      <c r="G9" s="61"/>
    </row>
    <row r="10" spans="1:17" ht="20.399999999999999" x14ac:dyDescent="0.65">
      <c r="A10" s="5"/>
      <c r="B10" s="14"/>
      <c r="C10" s="5"/>
      <c r="D10" s="5"/>
      <c r="E10" s="5"/>
      <c r="F10" s="5"/>
      <c r="G10" s="5"/>
    </row>
    <row r="11" spans="1:17" ht="185.4" customHeight="1" x14ac:dyDescent="0.3">
      <c r="A11" s="62" t="str">
        <f>CONCATENATE('1 છુટા થયા નો રિપોર્ટ TPEO'!A11:G11,'1 છુટા થયા નો રિપોર્ટ TPEO'!A12:G12,'1 છુટા થયા નો રિપોર્ટ TPEO'!C13,'1 છુટા થયા નો રિપોર્ટ TPEO'!A14:D14,INDEX!B12,"ના રોજ શાળા સમય "&amp;INDEX!B11&amp;" છુટા કરવામાં આવેલ છે. જે આપ  સાહેબશ્રીને વિદિત થાય.")</f>
        <v xml:space="preserve">           જય ભારત સહ ઉપરોક્ત વિષય તથા સંદર્ભ અન્વયે આપ સાહેબશ્રીને જણાવવાનું કે અત્રેની ‌ પ્રાથમિક શાળા,તાલુકો : ‌‌‌‌‌‌‌‌, જિલ્લો :  માં શ્રી / શ્રીમતી ‌‌ ની બદલી હુકમ નં ‌‌‌‌: ના આધારે  પ્રાથમિક શાળા ,   પગારકેન્દ્ર શાળા/ તાલુકા શાળા,તાલુકો : ‌‌‌‌‌‌‌‌ ની શાળામાંથી તારીખ :- ના રોજ શાળા સમય  છુટા કરવામાં આવેલ છે. જે આપ  સાહેબશ્રીને વિદિત થાય.</v>
      </c>
      <c r="B11" s="62"/>
      <c r="C11" s="62"/>
      <c r="D11" s="62"/>
      <c r="E11" s="62"/>
      <c r="F11" s="62"/>
      <c r="G11" s="62"/>
    </row>
    <row r="12" spans="1:17" ht="27" customHeight="1" x14ac:dyDescent="0.65">
      <c r="A12" s="17"/>
      <c r="B12" s="15"/>
      <c r="C12" s="15"/>
      <c r="D12" s="15"/>
      <c r="E12" s="16"/>
      <c r="F12" s="15"/>
      <c r="G12" s="15"/>
    </row>
    <row r="13" spans="1:17" ht="21.6" x14ac:dyDescent="0.65">
      <c r="A13" s="12" t="s">
        <v>24</v>
      </c>
      <c r="B13" s="12"/>
      <c r="C13" s="20"/>
      <c r="D13" s="20"/>
      <c r="E13" s="21"/>
      <c r="F13" s="21"/>
      <c r="G13" s="17"/>
      <c r="H13" s="2"/>
    </row>
    <row r="14" spans="1:17" ht="21.6" x14ac:dyDescent="0.65">
      <c r="A14" s="14"/>
      <c r="B14" s="18"/>
      <c r="C14" s="18"/>
      <c r="D14" s="18"/>
      <c r="E14" s="18"/>
      <c r="F14" s="18"/>
      <c r="G14" s="18"/>
      <c r="H14" s="2"/>
    </row>
    <row r="15" spans="1:17" ht="22.8" x14ac:dyDescent="0.65">
      <c r="A15" s="14"/>
      <c r="B15" s="18"/>
      <c r="C15" s="18"/>
      <c r="D15" s="57" t="str">
        <f>INDEX!B6&amp;" પ્રાથમિક શાળા"</f>
        <v xml:space="preserve"> પ્રાથમિક શાળા</v>
      </c>
      <c r="E15" s="57"/>
      <c r="F15" s="57"/>
      <c r="G15" s="18"/>
      <c r="H15" s="2"/>
    </row>
    <row r="16" spans="1:17" ht="22.8" x14ac:dyDescent="0.65">
      <c r="A16" s="14"/>
      <c r="B16" s="18"/>
      <c r="C16" s="18"/>
      <c r="D16" s="57" t="str">
        <f>" તાલુકો:-"&amp;INDEX!B9&amp;", જીલ્લો:-"&amp;INDEX!B8</f>
        <v xml:space="preserve"> તાલુકો:-, જીલ્લો:-</v>
      </c>
      <c r="E16" s="57"/>
      <c r="F16" s="57"/>
      <c r="G16" s="18"/>
      <c r="H16" s="2"/>
    </row>
    <row r="17" spans="1:8" ht="22.8" x14ac:dyDescent="0.65">
      <c r="A17" s="14"/>
      <c r="B17" s="18"/>
      <c r="C17" s="18"/>
      <c r="D17" s="38"/>
      <c r="E17" s="38"/>
      <c r="F17" s="38"/>
      <c r="G17" s="18"/>
      <c r="H17" s="2"/>
    </row>
    <row r="18" spans="1:8" ht="21.6" x14ac:dyDescent="0.65">
      <c r="A18" s="14"/>
      <c r="B18" s="18"/>
      <c r="C18" s="18"/>
      <c r="D18" s="18"/>
      <c r="E18" s="18"/>
      <c r="F18" s="18"/>
      <c r="G18" s="18"/>
      <c r="H18" s="2"/>
    </row>
    <row r="19" spans="1:8" ht="22.8" x14ac:dyDescent="0.75">
      <c r="A19" s="22" t="s">
        <v>3</v>
      </c>
      <c r="B19" s="5"/>
      <c r="C19" s="5"/>
      <c r="D19" s="5"/>
      <c r="E19" s="5"/>
      <c r="F19" s="5"/>
      <c r="G19" s="5"/>
    </row>
    <row r="20" spans="1:8" ht="21.6" x14ac:dyDescent="0.65">
      <c r="A20" s="39" t="str">
        <f>"(1) માન. જીલ્લા પ્રાથમિક શિક્ષણાધિકારી સાહેબશ્રી, "&amp;INDEX!B16&amp;" ના જાણ સારું"</f>
        <v>(1) માન. જીલ્લા પ્રાથમિક શિક્ષણાધિકારી સાહેબશ્રી,  ના જાણ સારું</v>
      </c>
      <c r="B20" s="5"/>
      <c r="C20" s="5"/>
      <c r="D20" s="5"/>
      <c r="E20" s="5"/>
      <c r="F20" s="5"/>
      <c r="G20" s="5"/>
    </row>
    <row r="21" spans="1:8" ht="21.6" x14ac:dyDescent="0.65">
      <c r="A21" s="1" t="s">
        <v>61</v>
      </c>
      <c r="B21" s="5"/>
      <c r="C21" s="5"/>
      <c r="D21" s="5"/>
      <c r="E21" s="5"/>
      <c r="F21" s="5"/>
      <c r="G21" s="5"/>
    </row>
    <row r="22" spans="1:8" ht="21.6" x14ac:dyDescent="0.65">
      <c r="A22" s="1"/>
      <c r="B22" s="19"/>
      <c r="C22" s="19"/>
      <c r="D22" s="19"/>
      <c r="E22" s="19"/>
      <c r="F22" s="19"/>
      <c r="G22" s="19"/>
      <c r="H22" s="3"/>
    </row>
    <row r="23" spans="1:8" ht="21.6" x14ac:dyDescent="0.65">
      <c r="A23" s="1"/>
      <c r="B23" s="5"/>
      <c r="C23" s="5"/>
      <c r="D23" s="5"/>
      <c r="E23" s="5"/>
      <c r="F23" s="5"/>
      <c r="G23" s="5"/>
    </row>
    <row r="27" spans="1:8" x14ac:dyDescent="0.3">
      <c r="B27" s="3"/>
      <c r="C27" s="3"/>
      <c r="D27" s="3"/>
      <c r="E27" s="3"/>
      <c r="F27" s="3"/>
      <c r="G27" s="3"/>
      <c r="H27" s="3"/>
    </row>
  </sheetData>
  <sheetProtection algorithmName="SHA-512" hashValue="/xAHIYatufCs8jHZ3R2QQgfqYopRFYbjTFnXqOrAlOHhi8t+d+O27YLv9IN7z3GlOK8v3q0O8fThecMWk1lZ5A==" saltValue="kN416o1Umgq5aBUO3iDG5Q==" spinCount="100000" sheet="1" objects="1" scenarios="1"/>
  <mergeCells count="9">
    <mergeCell ref="D15:F15"/>
    <mergeCell ref="D16:F16"/>
    <mergeCell ref="I2:P4"/>
    <mergeCell ref="D1:F1"/>
    <mergeCell ref="D2:F2"/>
    <mergeCell ref="D3:F3"/>
    <mergeCell ref="B8:G8"/>
    <mergeCell ref="B9:G9"/>
    <mergeCell ref="A11:G11"/>
  </mergeCells>
  <pageMargins left="1.22" right="0.49" top="1.71" bottom="0.45" header="0.31496062992126" footer="0.31496062992126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70A0B8-DD19-474B-83B8-7EB032A74049}">
  <sheetPr>
    <tabColor rgb="FF003300"/>
  </sheetPr>
  <dimension ref="A1:P29"/>
  <sheetViews>
    <sheetView showGridLines="0" zoomScaleNormal="100" zoomScaleSheetLayoutView="100" workbookViewId="0">
      <selection activeCell="A12" sqref="A12:G12"/>
    </sheetView>
  </sheetViews>
  <sheetFormatPr defaultRowHeight="14.4" x14ac:dyDescent="0.3"/>
  <cols>
    <col min="1" max="1" width="12.88671875" customWidth="1"/>
    <col min="2" max="2" width="15.88671875" customWidth="1"/>
    <col min="3" max="3" width="13.6640625" customWidth="1"/>
    <col min="4" max="4" width="8.33203125" customWidth="1"/>
    <col min="5" max="5" width="16.5546875" customWidth="1"/>
    <col min="6" max="6" width="15.33203125" customWidth="1"/>
    <col min="7" max="7" width="0.21875" customWidth="1"/>
  </cols>
  <sheetData>
    <row r="1" spans="1:16" ht="19.95" customHeight="1" x14ac:dyDescent="0.3">
      <c r="D1" s="58">
        <f>INDEX!B1</f>
        <v>0</v>
      </c>
      <c r="E1" s="58"/>
      <c r="F1" s="58"/>
    </row>
    <row r="2" spans="1:16" ht="20.399999999999999" x14ac:dyDescent="0.65">
      <c r="A2" s="5"/>
      <c r="B2" s="5"/>
      <c r="C2" s="5"/>
      <c r="D2" s="58" t="str">
        <f>INDEX!B6&amp;"  પ્રાથમિક શાળા"</f>
        <v xml:space="preserve">  પ્રાથમિક શાળા</v>
      </c>
      <c r="E2" s="58"/>
      <c r="F2" s="58"/>
      <c r="G2" s="14"/>
    </row>
    <row r="3" spans="1:16" ht="20.399999999999999" customHeight="1" x14ac:dyDescent="0.65">
      <c r="A3" s="5"/>
      <c r="B3" s="5"/>
      <c r="C3" s="5"/>
      <c r="D3" s="58" t="str">
        <f>"તાલુકો : "&amp;INDEX!B9&amp;"‌‌‌‌‌‌‌‌, જિલ્લો : "&amp;INDEX!B8</f>
        <v xml:space="preserve">તાલુકો : ‌‌‌‌‌‌‌‌, જિલ્લો : </v>
      </c>
      <c r="E3" s="58"/>
      <c r="F3" s="58"/>
      <c r="G3" s="14"/>
      <c r="I3" s="72" t="s">
        <v>62</v>
      </c>
      <c r="J3" s="72"/>
      <c r="K3" s="72"/>
      <c r="L3" s="72"/>
      <c r="M3" s="72"/>
      <c r="N3" s="72"/>
      <c r="O3" s="72"/>
      <c r="P3" s="72"/>
    </row>
    <row r="4" spans="1:16" ht="20.399999999999999" customHeight="1" x14ac:dyDescent="0.65">
      <c r="A4" s="5"/>
      <c r="B4" s="5"/>
      <c r="C4" s="5"/>
      <c r="D4" s="59" t="str">
        <f>"તારીખ :- "&amp;INDEX!B3</f>
        <v xml:space="preserve">તારીખ :- </v>
      </c>
      <c r="E4" s="59"/>
      <c r="F4" s="59"/>
      <c r="G4" s="14"/>
      <c r="I4" s="72"/>
      <c r="J4" s="72"/>
      <c r="K4" s="72"/>
      <c r="L4" s="72"/>
      <c r="M4" s="72"/>
      <c r="N4" s="72"/>
      <c r="O4" s="72"/>
      <c r="P4" s="72"/>
    </row>
    <row r="5" spans="1:16" ht="20.399999999999999" customHeight="1" x14ac:dyDescent="0.65">
      <c r="A5" s="14" t="s">
        <v>26</v>
      </c>
      <c r="B5" s="5"/>
      <c r="C5" s="5"/>
      <c r="D5" s="5"/>
      <c r="E5" s="5"/>
      <c r="F5" s="5"/>
      <c r="G5" s="5"/>
      <c r="I5" s="72"/>
      <c r="J5" s="72"/>
      <c r="K5" s="72"/>
      <c r="L5" s="72"/>
      <c r="M5" s="72"/>
      <c r="N5" s="72"/>
      <c r="O5" s="72"/>
      <c r="P5" s="72"/>
    </row>
    <row r="6" spans="1:16" ht="20.399999999999999" customHeight="1" x14ac:dyDescent="0.65">
      <c r="A6" s="14" t="s">
        <v>27</v>
      </c>
      <c r="B6" s="5"/>
      <c r="C6" s="5"/>
      <c r="D6" s="5"/>
      <c r="E6" s="5"/>
      <c r="F6" s="5"/>
      <c r="G6" s="5"/>
      <c r="I6" s="72"/>
      <c r="J6" s="72"/>
      <c r="K6" s="72"/>
      <c r="L6" s="72"/>
      <c r="M6" s="72"/>
      <c r="N6" s="72"/>
      <c r="O6" s="72"/>
      <c r="P6" s="72"/>
    </row>
    <row r="7" spans="1:16" ht="20.399999999999999" customHeight="1" x14ac:dyDescent="0.65">
      <c r="A7" s="14" t="s">
        <v>65</v>
      </c>
      <c r="B7" s="5"/>
      <c r="C7" s="5"/>
      <c r="D7" s="5"/>
      <c r="E7" s="5"/>
      <c r="F7" s="5"/>
      <c r="G7" s="5"/>
      <c r="I7" s="72"/>
      <c r="J7" s="72"/>
      <c r="K7" s="72"/>
      <c r="L7" s="72"/>
      <c r="M7" s="72"/>
      <c r="N7" s="72"/>
      <c r="O7" s="72"/>
      <c r="P7" s="72"/>
    </row>
    <row r="8" spans="1:16" ht="20.399999999999999" x14ac:dyDescent="0.65">
      <c r="A8" s="46">
        <f>INDEX!B9</f>
        <v>0</v>
      </c>
      <c r="B8" s="5"/>
      <c r="C8" s="5"/>
      <c r="D8" s="5"/>
      <c r="E8" s="5"/>
      <c r="F8" s="5"/>
      <c r="G8" s="5"/>
    </row>
    <row r="9" spans="1:16" ht="21" x14ac:dyDescent="0.3">
      <c r="A9" s="5"/>
      <c r="B9" s="60" t="str">
        <f>"વિષય : "&amp;INDEX!B4&amp;" બદલી થતાં જીલ્લા કક્ષાએથી છુટા કરવા બાબત"</f>
        <v>વિષય :  બદલી થતાં જીલ્લા કક્ષાએથી છુટા કરવા બાબત</v>
      </c>
      <c r="C9" s="60"/>
      <c r="D9" s="60"/>
      <c r="E9" s="60"/>
      <c r="F9" s="60"/>
      <c r="G9" s="60"/>
    </row>
    <row r="10" spans="1:16" ht="40.200000000000003" customHeight="1" x14ac:dyDescent="0.3">
      <c r="A10" s="5"/>
      <c r="B10" s="61" t="str">
        <f>"સંદર્ભ :નં ‌‌‌‌: માન.જી.પ્રા.શિ. "&amp;INDEX!B16&amp;" સાહેબના પત્ર ક્રમાંક "&amp;INDEX!B2</f>
        <v xml:space="preserve">સંદર્ભ :નં ‌‌‌‌: માન.જી.પ્રા.શિ.  સાહેબના પત્ર ક્રમાંક </v>
      </c>
      <c r="C10" s="61"/>
      <c r="D10" s="61"/>
      <c r="E10" s="61"/>
      <c r="F10" s="61"/>
      <c r="G10" s="61"/>
    </row>
    <row r="11" spans="1:16" ht="20.399999999999999" x14ac:dyDescent="0.65">
      <c r="A11" s="5"/>
      <c r="B11" s="14"/>
      <c r="C11" s="5"/>
      <c r="D11" s="5"/>
      <c r="E11" s="5"/>
      <c r="F11" s="5"/>
      <c r="G11" s="5"/>
    </row>
    <row r="12" spans="1:16" ht="185.4" customHeight="1" x14ac:dyDescent="0.3">
      <c r="A12" s="62" t="str">
        <f>CONCATENATE('1 છુટા થયા નો રિપોર્ટ TPEO'!J11,'1 છુટા થયા નો રિપોર્ટ TPEO'!J13)</f>
        <v xml:space="preserve">           જય ભારત સહ ઉપરોક્ત વિષય તથા સંદર્ભ અન્વયે આપ સાહેબશ્રીને જણાવવાનું કે અત્રેની ‌ પ્રાથમિક શાળા,તાલુકો : ‌‌‌‌‌‌‌‌, જિલ્લો :  માં હું ઉપ શિક્ષક તરીકે ફરજ બજાવું છું.‌‌ મારી  જીલ્લામાં હુકમ નં ‌‌‌‌:  થી બદલી થતાં આજ રોજ તાલુકા કક્ષાએથી છૂટો થવા માટે આપ સાહેબશ્રીને નમ્ર અરજ કરું છું.મારા સાધનિક કાગળો આ સાથે બિડાણ કરેલ છે.જે આપશ્રીને વિદિત થાય.</v>
      </c>
      <c r="B12" s="62"/>
      <c r="C12" s="62"/>
      <c r="D12" s="62"/>
      <c r="E12" s="62"/>
      <c r="F12" s="62"/>
      <c r="G12" s="62"/>
    </row>
    <row r="13" spans="1:16" ht="21.6" x14ac:dyDescent="0.65">
      <c r="A13" s="12"/>
      <c r="B13" s="27"/>
      <c r="C13" s="21"/>
      <c r="D13" s="21"/>
      <c r="E13" s="21"/>
      <c r="F13" s="21"/>
      <c r="G13" s="17"/>
      <c r="H13" s="2"/>
    </row>
    <row r="14" spans="1:16" ht="21.6" x14ac:dyDescent="0.65">
      <c r="A14" s="12"/>
      <c r="B14" s="27"/>
      <c r="C14" s="21"/>
      <c r="D14" s="21"/>
      <c r="E14" s="21"/>
      <c r="F14" s="21"/>
      <c r="G14" s="17"/>
      <c r="H14" s="2"/>
    </row>
    <row r="15" spans="1:16" ht="22.8" x14ac:dyDescent="0.65">
      <c r="A15" s="14"/>
      <c r="B15" s="18"/>
      <c r="C15" s="18"/>
      <c r="D15" s="73">
        <f>INDEX!B1</f>
        <v>0</v>
      </c>
      <c r="E15" s="73"/>
      <c r="F15" s="73"/>
      <c r="G15" s="18"/>
      <c r="H15" s="2"/>
    </row>
    <row r="16" spans="1:16" ht="22.8" x14ac:dyDescent="0.65">
      <c r="A16" s="14"/>
      <c r="B16" s="18"/>
      <c r="C16" s="18"/>
      <c r="D16" s="73" t="str">
        <f>INDEX!B6&amp;" પ્રાથમિક શાળા"</f>
        <v xml:space="preserve"> પ્રાથમિક શાળા</v>
      </c>
      <c r="E16" s="73"/>
      <c r="F16" s="73"/>
      <c r="G16" s="18"/>
      <c r="H16" s="2"/>
    </row>
    <row r="17" spans="1:8" ht="22.8" x14ac:dyDescent="0.65">
      <c r="A17" s="14"/>
      <c r="B17" s="18"/>
      <c r="C17" s="18"/>
      <c r="D17" s="73" t="str">
        <f>" તાલુકો:-"&amp;INDEX!B9&amp;", જીલ્લો:-"&amp;INDEX!B8</f>
        <v xml:space="preserve"> તાલુકો:-, જીલ્લો:-</v>
      </c>
      <c r="E17" s="73"/>
      <c r="F17" s="73"/>
      <c r="G17" s="18"/>
      <c r="H17" s="2"/>
    </row>
    <row r="18" spans="1:8" ht="22.8" x14ac:dyDescent="0.65">
      <c r="A18" s="14"/>
      <c r="B18" s="18"/>
      <c r="C18" s="18"/>
      <c r="D18" s="38"/>
      <c r="E18" s="38"/>
      <c r="F18" s="38"/>
      <c r="G18" s="18"/>
      <c r="H18" s="2"/>
    </row>
    <row r="19" spans="1:8" ht="22.8" x14ac:dyDescent="0.75">
      <c r="A19" s="22" t="s">
        <v>64</v>
      </c>
      <c r="B19" s="18"/>
      <c r="C19" s="18"/>
      <c r="D19" s="18"/>
      <c r="E19" s="18"/>
      <c r="F19" s="18"/>
      <c r="G19" s="18"/>
      <c r="H19" s="2"/>
    </row>
    <row r="20" spans="1:8" ht="21.6" x14ac:dyDescent="0.65">
      <c r="A20" s="39" t="str">
        <f>"(1) માન. જી.પ્રા.શિ.સાહેબશ્રી, "&amp;INDEX!B16&amp;" નો જીલ્લા ફેર બદલીનો હૂકમ"</f>
        <v>(1) માન. જી.પ્રા.શિ.સાહેબશ્રી,  નો જીલ્લા ફેર બદલીનો હૂકમ</v>
      </c>
      <c r="B20" s="5"/>
      <c r="C20" s="5"/>
      <c r="D20" s="5"/>
      <c r="E20" s="5"/>
      <c r="F20" s="5"/>
      <c r="G20" s="5"/>
    </row>
    <row r="21" spans="1:8" ht="21.6" x14ac:dyDescent="0.65">
      <c r="A21" s="39" t="str">
        <f>"(2) "&amp;INDEX!B6&amp;" ના આચાર્યશ્રીનો છુટા કરવા બાબતનો પત્ર"</f>
        <v>(2)  ના આચાર્યશ્રીનો છુટા કરવા બાબતનો પત્ર</v>
      </c>
      <c r="B21" s="5"/>
      <c r="C21" s="5"/>
      <c r="D21" s="5"/>
      <c r="E21" s="5"/>
      <c r="F21" s="5"/>
      <c r="G21" s="5"/>
    </row>
    <row r="22" spans="1:8" ht="21.6" x14ac:dyDescent="0.65">
      <c r="A22" s="1" t="s">
        <v>66</v>
      </c>
      <c r="B22" s="5"/>
      <c r="C22" s="5"/>
      <c r="D22" s="5"/>
      <c r="E22" s="5"/>
      <c r="F22" s="5"/>
      <c r="G22" s="5"/>
    </row>
    <row r="23" spans="1:8" ht="21.6" x14ac:dyDescent="0.65">
      <c r="A23" s="1"/>
      <c r="B23" s="5"/>
      <c r="C23" s="5"/>
      <c r="D23" s="5"/>
      <c r="E23" s="5"/>
      <c r="F23" s="5"/>
      <c r="G23" s="5"/>
    </row>
    <row r="24" spans="1:8" ht="21.6" x14ac:dyDescent="0.65">
      <c r="A24" s="1"/>
      <c r="B24" s="19"/>
      <c r="C24" s="19"/>
      <c r="D24" s="19"/>
      <c r="E24" s="19"/>
      <c r="F24" s="19"/>
      <c r="G24" s="19"/>
      <c r="H24" s="3"/>
    </row>
    <row r="25" spans="1:8" ht="21.6" x14ac:dyDescent="0.65">
      <c r="A25" s="1"/>
      <c r="B25" s="5"/>
      <c r="C25" s="5"/>
      <c r="D25" s="5"/>
      <c r="E25" s="5"/>
      <c r="F25" s="5"/>
      <c r="G25" s="5"/>
    </row>
    <row r="29" spans="1:8" x14ac:dyDescent="0.3">
      <c r="B29" s="3"/>
      <c r="C29" s="3"/>
      <c r="D29" s="3"/>
      <c r="E29" s="3"/>
      <c r="F29" s="3"/>
      <c r="G29" s="3"/>
      <c r="H29" s="3"/>
    </row>
  </sheetData>
  <sheetProtection algorithmName="SHA-512" hashValue="X6PxREV+UMtag9UMNM37cakuCCFjnG/U74Ki7JgQiMe7EpFHs3CqLDyUjryBfALXH4V7CS7Cg4mcW/1DBbs0uw==" saltValue="t/Uq54ntQagYEpKK8+mY8g==" spinCount="100000" sheet="1" objects="1" scenarios="1"/>
  <mergeCells count="11">
    <mergeCell ref="B9:G9"/>
    <mergeCell ref="I3:P7"/>
    <mergeCell ref="D1:F1"/>
    <mergeCell ref="D2:F2"/>
    <mergeCell ref="D3:F3"/>
    <mergeCell ref="D4:F4"/>
    <mergeCell ref="B10:G10"/>
    <mergeCell ref="A12:G12"/>
    <mergeCell ref="D15:F15"/>
    <mergeCell ref="D16:F16"/>
    <mergeCell ref="D17:F17"/>
  </mergeCells>
  <pageMargins left="1.22" right="0.49" top="1.47" bottom="0.45" header="0.31496062992126" footer="0.31496062992126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166C8-29AC-47F5-9165-6E3E47EFF0C2}">
  <sheetPr>
    <tabColor rgb="FF660066"/>
  </sheetPr>
  <dimension ref="A1:P30"/>
  <sheetViews>
    <sheetView showGridLines="0" topLeftCell="A3" zoomScaleNormal="100" zoomScaleSheetLayoutView="100" workbookViewId="0">
      <selection activeCell="H9" sqref="H9"/>
    </sheetView>
  </sheetViews>
  <sheetFormatPr defaultRowHeight="14.4" x14ac:dyDescent="0.3"/>
  <cols>
    <col min="1" max="1" width="12.88671875" customWidth="1"/>
    <col min="2" max="2" width="15.88671875" customWidth="1"/>
    <col min="3" max="3" width="13.6640625" customWidth="1"/>
    <col min="4" max="4" width="8.33203125" customWidth="1"/>
    <col min="5" max="5" width="16.5546875" customWidth="1"/>
    <col min="6" max="6" width="15.33203125" customWidth="1"/>
    <col min="7" max="7" width="0.21875" customWidth="1"/>
  </cols>
  <sheetData>
    <row r="1" spans="1:16" ht="19.95" customHeight="1" x14ac:dyDescent="0.3">
      <c r="D1" s="58">
        <f>INDEX!B1</f>
        <v>0</v>
      </c>
      <c r="E1" s="58"/>
      <c r="F1" s="58"/>
    </row>
    <row r="2" spans="1:16" ht="20.399999999999999" x14ac:dyDescent="0.65">
      <c r="A2" s="5"/>
      <c r="B2" s="5"/>
      <c r="C2" s="5"/>
      <c r="D2" s="58" t="str">
        <f>INDEX!B6&amp;"  પ્રાથમિક શાળા"</f>
        <v xml:space="preserve">  પ્રાથમિક શાળા</v>
      </c>
      <c r="E2" s="58"/>
      <c r="F2" s="58"/>
      <c r="G2" s="14"/>
    </row>
    <row r="3" spans="1:16" ht="20.399999999999999" customHeight="1" x14ac:dyDescent="0.65">
      <c r="A3" s="5"/>
      <c r="B3" s="5"/>
      <c r="C3" s="5"/>
      <c r="D3" s="58" t="str">
        <f>"તાલુકો : "&amp;INDEX!B9&amp;"‌‌‌‌‌‌‌‌, જિલ્લો : "&amp;INDEX!B8</f>
        <v xml:space="preserve">તાલુકો : ‌‌‌‌‌‌‌‌, જિલ્લો : </v>
      </c>
      <c r="E3" s="58"/>
      <c r="F3" s="58"/>
      <c r="G3" s="14"/>
      <c r="I3" s="72" t="s">
        <v>62</v>
      </c>
      <c r="J3" s="72"/>
      <c r="K3" s="72"/>
      <c r="L3" s="72"/>
      <c r="M3" s="72"/>
      <c r="N3" s="72"/>
      <c r="O3" s="72"/>
      <c r="P3" s="72"/>
    </row>
    <row r="4" spans="1:16" ht="20.399999999999999" customHeight="1" x14ac:dyDescent="0.65">
      <c r="A4" s="5"/>
      <c r="B4" s="5"/>
      <c r="C4" s="5"/>
      <c r="D4" s="59" t="str">
        <f>"તારીખ :- "&amp;INDEX!B3</f>
        <v xml:space="preserve">તારીખ :- </v>
      </c>
      <c r="E4" s="59"/>
      <c r="F4" s="59"/>
      <c r="G4" s="14"/>
      <c r="I4" s="72"/>
      <c r="J4" s="72"/>
      <c r="K4" s="72"/>
      <c r="L4" s="72"/>
      <c r="M4" s="72"/>
      <c r="N4" s="72"/>
      <c r="O4" s="72"/>
      <c r="P4" s="72"/>
    </row>
    <row r="5" spans="1:16" ht="20.399999999999999" x14ac:dyDescent="0.65">
      <c r="A5" s="14" t="s">
        <v>26</v>
      </c>
      <c r="B5" s="5"/>
      <c r="C5" s="5"/>
      <c r="D5" s="5"/>
      <c r="E5" s="5"/>
      <c r="F5" s="5"/>
      <c r="G5" s="5"/>
      <c r="I5" s="72"/>
      <c r="J5" s="72"/>
      <c r="K5" s="72"/>
      <c r="L5" s="72"/>
      <c r="M5" s="72"/>
      <c r="N5" s="72"/>
      <c r="O5" s="72"/>
      <c r="P5" s="72"/>
    </row>
    <row r="6" spans="1:16" ht="20.399999999999999" x14ac:dyDescent="0.65">
      <c r="A6" s="14" t="s">
        <v>59</v>
      </c>
      <c r="B6" s="5"/>
      <c r="C6" s="5"/>
      <c r="D6" s="5"/>
      <c r="E6" s="5"/>
      <c r="F6" s="5"/>
      <c r="G6" s="5"/>
      <c r="I6" s="72"/>
      <c r="J6" s="72"/>
      <c r="K6" s="72"/>
      <c r="L6" s="72"/>
      <c r="M6" s="72"/>
      <c r="N6" s="72"/>
      <c r="O6" s="72"/>
      <c r="P6" s="72"/>
    </row>
    <row r="7" spans="1:16" ht="20.399999999999999" x14ac:dyDescent="0.65">
      <c r="A7" s="14" t="s">
        <v>60</v>
      </c>
      <c r="B7" s="5"/>
      <c r="C7" s="5"/>
      <c r="D7" s="5"/>
      <c r="E7" s="5"/>
      <c r="F7" s="5"/>
      <c r="G7" s="5"/>
      <c r="I7" s="72"/>
      <c r="J7" s="72"/>
      <c r="K7" s="72"/>
      <c r="L7" s="72"/>
      <c r="M7" s="72"/>
      <c r="N7" s="72"/>
      <c r="O7" s="72"/>
      <c r="P7" s="72"/>
    </row>
    <row r="8" spans="1:16" ht="20.399999999999999" x14ac:dyDescent="0.65">
      <c r="A8" s="46">
        <f>INDEX!B8</f>
        <v>0</v>
      </c>
      <c r="B8" s="5"/>
      <c r="C8" s="5"/>
      <c r="D8" s="5"/>
      <c r="E8" s="5"/>
      <c r="F8" s="5"/>
      <c r="G8" s="5"/>
    </row>
    <row r="9" spans="1:16" ht="21" x14ac:dyDescent="0.3">
      <c r="A9" s="5"/>
      <c r="B9" s="60" t="str">
        <f>"વિષય : "&amp;INDEX!B4&amp;" બદલી થતાં જીલ્લા કક્ષાએથી છુટા કરવા બાબત"</f>
        <v>વિષય :  બદલી થતાં જીલ્લા કક્ષાએથી છુટા કરવા બાબત</v>
      </c>
      <c r="C9" s="60"/>
      <c r="D9" s="60"/>
      <c r="E9" s="60"/>
      <c r="F9" s="60"/>
      <c r="G9" s="60"/>
    </row>
    <row r="10" spans="1:16" ht="40.200000000000003" customHeight="1" x14ac:dyDescent="0.3">
      <c r="A10" s="5"/>
      <c r="B10" s="61" t="str">
        <f>"સંદર્ભ :નં ‌‌‌‌: માન.જી.પ્રા.શિ. "&amp;INDEX!B16&amp;" સાહેબના પત્ર ક્રમાંક "&amp;INDEX!B2</f>
        <v xml:space="preserve">સંદર્ભ :નં ‌‌‌‌: માન.જી.પ્રા.શિ.  સાહેબના પત્ર ક્રમાંક </v>
      </c>
      <c r="C10" s="61"/>
      <c r="D10" s="61"/>
      <c r="E10" s="61"/>
      <c r="F10" s="61"/>
      <c r="G10" s="61"/>
    </row>
    <row r="11" spans="1:16" ht="20.399999999999999" x14ac:dyDescent="0.65">
      <c r="A11" s="5"/>
      <c r="B11" s="14"/>
      <c r="C11" s="5"/>
      <c r="D11" s="5"/>
      <c r="E11" s="5"/>
      <c r="F11" s="5"/>
      <c r="G11" s="5"/>
    </row>
    <row r="12" spans="1:16" ht="185.4" customHeight="1" x14ac:dyDescent="0.3">
      <c r="A12" s="62" t="str">
        <f>CONCATENATE('1 છુટા થયા નો રિપોર્ટ TPEO'!J11,'1 છુટા થયા નો રિપોર્ટ TPEO'!J12)</f>
        <v xml:space="preserve">           જય ભારત સહ ઉપરોક્ત વિષય તથા સંદર્ભ અન્વયે આપ સાહેબશ્રીને જણાવવાનું કે અત્રેની ‌ પ્રાથમિક શાળા,તાલુકો : ‌‌‌‌‌‌‌‌, જિલ્લો :  માં હું ઉપ શિક્ષક તરીકે ફરજ બજાવું છું.‌‌ મારી  જીલ્લામાં હુકમ નં ‌‌‌‌:  થી બદલી થતાં આજ રોજ જીલ્લા કક્ષાએથી છૂટો થવા માટે આપ સાહેબશ્રીને નમ્ર અરજ કરું છું.મારા સાધનિક કાગળો આ સાથે બિડાણ કરેલ છે.જે આપશ્રીને વિદિત થાય.</v>
      </c>
      <c r="B12" s="62"/>
      <c r="C12" s="62"/>
      <c r="D12" s="62"/>
      <c r="E12" s="62"/>
      <c r="F12" s="62"/>
      <c r="G12" s="62"/>
    </row>
    <row r="13" spans="1:16" ht="21.6" x14ac:dyDescent="0.65">
      <c r="A13" s="12"/>
      <c r="B13" s="27"/>
      <c r="C13" s="21"/>
      <c r="D13" s="21"/>
      <c r="E13" s="21"/>
      <c r="F13" s="21"/>
      <c r="G13" s="17"/>
      <c r="H13" s="2"/>
    </row>
    <row r="14" spans="1:16" ht="21.6" x14ac:dyDescent="0.65">
      <c r="A14" s="12"/>
      <c r="B14" s="27"/>
      <c r="C14" s="21"/>
      <c r="D14" s="21"/>
      <c r="E14" s="21"/>
      <c r="F14" s="21"/>
      <c r="G14" s="17"/>
      <c r="H14" s="2"/>
    </row>
    <row r="15" spans="1:16" ht="22.8" x14ac:dyDescent="0.65">
      <c r="A15" s="14"/>
      <c r="B15" s="18"/>
      <c r="C15" s="18"/>
      <c r="D15" s="73">
        <f>INDEX!B1</f>
        <v>0</v>
      </c>
      <c r="E15" s="73"/>
      <c r="F15" s="73"/>
      <c r="G15" s="18"/>
      <c r="H15" s="2"/>
    </row>
    <row r="16" spans="1:16" ht="22.8" x14ac:dyDescent="0.65">
      <c r="A16" s="14"/>
      <c r="B16" s="18"/>
      <c r="C16" s="18"/>
      <c r="D16" s="73" t="str">
        <f>INDEX!B6&amp;" પ્રાથમિક શાળા"</f>
        <v xml:space="preserve"> પ્રાથમિક શાળા</v>
      </c>
      <c r="E16" s="73"/>
      <c r="F16" s="73"/>
      <c r="G16" s="18"/>
      <c r="H16" s="2"/>
    </row>
    <row r="17" spans="1:8" ht="22.8" x14ac:dyDescent="0.65">
      <c r="A17" s="14"/>
      <c r="B17" s="18"/>
      <c r="C17" s="18"/>
      <c r="D17" s="73" t="str">
        <f>" તાલુકો:-"&amp;INDEX!B9&amp;", જીલ્લો:-"&amp;INDEX!B8</f>
        <v xml:space="preserve"> તાલુકો:-, જીલ્લો:-</v>
      </c>
      <c r="E17" s="73"/>
      <c r="F17" s="73"/>
      <c r="G17" s="18"/>
      <c r="H17" s="2"/>
    </row>
    <row r="18" spans="1:8" ht="22.8" x14ac:dyDescent="0.65">
      <c r="A18" s="14"/>
      <c r="B18" s="18"/>
      <c r="C18" s="18"/>
      <c r="D18" s="38"/>
      <c r="E18" s="38"/>
      <c r="F18" s="38"/>
      <c r="G18" s="18"/>
      <c r="H18" s="2"/>
    </row>
    <row r="19" spans="1:8" ht="22.8" x14ac:dyDescent="0.75">
      <c r="A19" s="22" t="s">
        <v>64</v>
      </c>
      <c r="B19" s="18"/>
      <c r="C19" s="18"/>
      <c r="D19" s="18"/>
      <c r="E19" s="18"/>
      <c r="F19" s="18"/>
      <c r="G19" s="18"/>
      <c r="H19" s="2"/>
    </row>
    <row r="20" spans="1:8" ht="21.6" x14ac:dyDescent="0.65">
      <c r="A20" s="39" t="str">
        <f>"(1) માન. જી.પ્રા.શિ.સાહેબશ્રી, "&amp;INDEX!B16&amp;" નો જીલ્લા ફેર બદલીનો હૂકમ"</f>
        <v>(1) માન. જી.પ્રા.શિ.સાહેબશ્રી,  નો જીલ્લા ફેર બદલીનો હૂકમ</v>
      </c>
      <c r="B20" s="5"/>
      <c r="C20" s="5"/>
      <c r="D20" s="5"/>
      <c r="E20" s="5"/>
      <c r="F20" s="5"/>
      <c r="G20" s="5"/>
    </row>
    <row r="21" spans="1:8" ht="21.6" x14ac:dyDescent="0.65">
      <c r="A21" s="39" t="str">
        <f>"(2) તાલુકા પ્રા.શિ."&amp;INDEX!B9&amp;" સાહેબશ્રીનો તાલુકાથી છુટા કર્યાનો પત્ર"</f>
        <v>(2) તાલુકા પ્રા.શિ. સાહેબશ્રીનો તાલુકાથી છુટા કર્યાનો પત્ર</v>
      </c>
      <c r="B21" s="5"/>
      <c r="C21" s="5"/>
      <c r="D21" s="5"/>
      <c r="E21" s="5"/>
      <c r="F21" s="5"/>
      <c r="G21" s="5"/>
    </row>
    <row r="22" spans="1:8" ht="21.6" x14ac:dyDescent="0.65">
      <c r="A22" s="39" t="str">
        <f>"(3) "&amp;INDEX!B6&amp;" ના આચાર્યશ્રીનો છુટા કરવા બાબતનો પત્ર"</f>
        <v>(3)  ના આચાર્યશ્રીનો છુટા કરવા બાબતનો પત્ર</v>
      </c>
      <c r="B22" s="5"/>
      <c r="C22" s="5"/>
      <c r="D22" s="5"/>
      <c r="E22" s="5"/>
      <c r="F22" s="5"/>
      <c r="G22" s="5"/>
    </row>
    <row r="23" spans="1:8" ht="21.6" x14ac:dyDescent="0.65">
      <c r="A23" s="1" t="s">
        <v>63</v>
      </c>
      <c r="B23" s="5"/>
      <c r="C23" s="5"/>
      <c r="D23" s="5"/>
      <c r="E23" s="5"/>
      <c r="F23" s="5"/>
      <c r="G23" s="5"/>
    </row>
    <row r="24" spans="1:8" ht="21.6" x14ac:dyDescent="0.65">
      <c r="A24" s="1"/>
      <c r="B24" s="5"/>
      <c r="C24" s="5"/>
      <c r="D24" s="5"/>
      <c r="E24" s="5"/>
      <c r="F24" s="5"/>
      <c r="G24" s="5"/>
    </row>
    <row r="25" spans="1:8" ht="21.6" x14ac:dyDescent="0.65">
      <c r="A25" s="1"/>
      <c r="B25" s="19"/>
      <c r="C25" s="19"/>
      <c r="D25" s="19"/>
      <c r="E25" s="19"/>
      <c r="F25" s="19"/>
      <c r="G25" s="19"/>
      <c r="H25" s="3"/>
    </row>
    <row r="26" spans="1:8" ht="21.6" x14ac:dyDescent="0.65">
      <c r="A26" s="1"/>
      <c r="B26" s="5"/>
      <c r="C26" s="5"/>
      <c r="D26" s="5"/>
      <c r="E26" s="5"/>
      <c r="F26" s="5"/>
      <c r="G26" s="5"/>
    </row>
    <row r="30" spans="1:8" x14ac:dyDescent="0.3">
      <c r="B30" s="3"/>
      <c r="C30" s="3"/>
      <c r="D30" s="3"/>
      <c r="E30" s="3"/>
      <c r="F30" s="3"/>
      <c r="G30" s="3"/>
      <c r="H30" s="3"/>
    </row>
  </sheetData>
  <sheetProtection algorithmName="SHA-512" hashValue="35ApH7NTcYOnBpf/K4GVQQYtgtGEZico4x1W9oouO8LBJlJk5D3LRE/pu1dNYPwiNIcBchMaOiE6VKFbkFafSA==" saltValue="RARxmfGXfICdBp2gU6ZwQg==" spinCount="100000" sheet="1" objects="1" scenarios="1"/>
  <mergeCells count="11">
    <mergeCell ref="I3:P7"/>
    <mergeCell ref="D4:F4"/>
    <mergeCell ref="B9:G9"/>
    <mergeCell ref="B10:G10"/>
    <mergeCell ref="A12:G12"/>
    <mergeCell ref="D16:F16"/>
    <mergeCell ref="D17:F17"/>
    <mergeCell ref="D1:F1"/>
    <mergeCell ref="D15:F15"/>
    <mergeCell ref="D2:F2"/>
    <mergeCell ref="D3:F3"/>
  </mergeCells>
  <pageMargins left="1.22" right="0.49" top="1.47" bottom="0.45" header="0.31496062992126" footer="0.31496062992126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0"/>
  <sheetViews>
    <sheetView showGridLines="0" topLeftCell="A4" workbookViewId="0">
      <selection activeCell="J13" sqref="J13"/>
    </sheetView>
  </sheetViews>
  <sheetFormatPr defaultRowHeight="14.4" x14ac:dyDescent="0.3"/>
  <cols>
    <col min="1" max="1" width="10.88671875" customWidth="1"/>
    <col min="2" max="2" width="15.88671875" customWidth="1"/>
    <col min="4" max="4" width="6.44140625" customWidth="1"/>
    <col min="5" max="5" width="15.88671875" customWidth="1"/>
    <col min="6" max="6" width="14.44140625" customWidth="1"/>
    <col min="7" max="7" width="18.6640625" customWidth="1"/>
  </cols>
  <sheetData>
    <row r="1" spans="1:16" ht="21.6" x14ac:dyDescent="0.65">
      <c r="E1" s="39" t="str">
        <f>INDEX!B6&amp;"  પ્રાથમિક શાળા"</f>
        <v xml:space="preserve">  પ્રાથમિક શાળા</v>
      </c>
      <c r="F1" s="1"/>
      <c r="G1" s="1"/>
    </row>
    <row r="2" spans="1:16" ht="21.6" x14ac:dyDescent="0.65">
      <c r="E2" s="39" t="str">
        <f>"તાલુકો:"&amp;INDEX!B9&amp;"‌‌‌‌‌‌‌‌,    જિલ્લો:"&amp;INDEX!B8</f>
        <v>તાલુકો:‌‌‌‌‌‌‌‌,    જિલ્લો:</v>
      </c>
      <c r="F2" s="1"/>
      <c r="G2" s="1"/>
    </row>
    <row r="3" spans="1:16" ht="21.6" x14ac:dyDescent="0.65">
      <c r="E3" s="6" t="s">
        <v>21</v>
      </c>
      <c r="F3" s="40">
        <f>INDEX!B12</f>
        <v>0</v>
      </c>
      <c r="G3" s="1"/>
    </row>
    <row r="4" spans="1:16" ht="21.6" x14ac:dyDescent="0.65">
      <c r="A4" s="1" t="s">
        <v>0</v>
      </c>
    </row>
    <row r="5" spans="1:16" ht="21.6" x14ac:dyDescent="0.65">
      <c r="A5" s="1" t="s">
        <v>1</v>
      </c>
    </row>
    <row r="6" spans="1:16" ht="21.6" x14ac:dyDescent="0.65">
      <c r="A6" s="1" t="s">
        <v>2</v>
      </c>
    </row>
    <row r="7" spans="1:16" ht="21.6" x14ac:dyDescent="0.65">
      <c r="A7" s="39">
        <f>INDEX!B9</f>
        <v>0</v>
      </c>
    </row>
    <row r="8" spans="1:16" ht="22.8" x14ac:dyDescent="0.3">
      <c r="B8" s="78" t="s">
        <v>28</v>
      </c>
      <c r="C8" s="78"/>
      <c r="D8" s="78"/>
      <c r="E8" s="78"/>
      <c r="F8" s="78"/>
      <c r="G8" s="78"/>
    </row>
    <row r="9" spans="1:16" ht="40.200000000000003" customHeight="1" x14ac:dyDescent="0.3">
      <c r="B9" s="79" t="str">
        <f>"સંદર્ભ :નં ‌‌‌‌: "&amp;INDEX!B2</f>
        <v xml:space="preserve">સંદર્ભ :નં ‌‌‌‌: </v>
      </c>
      <c r="C9" s="79"/>
      <c r="D9" s="79"/>
      <c r="E9" s="79"/>
      <c r="F9" s="79"/>
      <c r="G9" s="79"/>
    </row>
    <row r="10" spans="1:16" ht="21.6" x14ac:dyDescent="0.65">
      <c r="B10" s="1"/>
    </row>
    <row r="11" spans="1:16" ht="85.2" customHeight="1" x14ac:dyDescent="0.3">
      <c r="A11" s="74" t="str">
        <f>"           જય ભારત સહ ઉપરોક્ત વિષય તથા સંદર્ભ અન્વયે આપ સાહેબશ્રીને જણાવવાનું કે અત્રેની ‌"&amp;INDEX!B6&amp;" પ્રાથમિક શાળા,તાલુકો : ‌‌‌‌‌‌‌‌"&amp;INDEX!B9&amp;", જિલ્લો : "&amp;INDEX!B8&amp;" માં શ્રી / શ્રીમતી "&amp;INDEX!B1</f>
        <v xml:space="preserve">           જય ભારત સહ ઉપરોક્ત વિષય તથા સંદર્ભ અન્વયે આપ સાહેબશ્રીને જણાવવાનું કે અત્રેની ‌ પ્રાથમિક શાળા,તાલુકો : ‌‌‌‌‌‌‌‌, જિલ્લો :  માં શ્રી / શ્રીમતી </v>
      </c>
      <c r="B11" s="74"/>
      <c r="C11" s="74"/>
      <c r="D11" s="74"/>
      <c r="E11" s="74"/>
      <c r="F11" s="74"/>
      <c r="G11" s="74"/>
      <c r="J11" s="74" t="str">
        <f>"           જય ભારત સહ ઉપરોક્ત વિષય તથા સંદર્ભ અન્વયે આપ સાહેબશ્રીને જણાવવાનું કે અત્રેની ‌"&amp;INDEX!B6&amp;" પ્રાથમિક શાળા,તાલુકો : ‌‌‌‌‌‌‌‌"&amp;INDEX!B9&amp;", જિલ્લો : "&amp;INDEX!B8&amp;" માં હું ઉપ શિક્ષક તરીકે ફરજ બજાવું છું."</f>
        <v xml:space="preserve">           જય ભારત સહ ઉપરોક્ત વિષય તથા સંદર્ભ અન્વયે આપ સાહેબશ્રીને જણાવવાનું કે અત્રેની ‌ પ્રાથમિક શાળા,તાલુકો : ‌‌‌‌‌‌‌‌, જિલ્લો :  માં હું ઉપ શિક્ષક તરીકે ફરજ બજાવું છું.</v>
      </c>
      <c r="K11" s="74"/>
      <c r="L11" s="74"/>
      <c r="M11" s="74"/>
      <c r="N11" s="74"/>
      <c r="O11" s="74"/>
      <c r="P11" s="74"/>
    </row>
    <row r="12" spans="1:16" ht="50.4" customHeight="1" x14ac:dyDescent="0.75">
      <c r="A12" s="75" t="str">
        <f>"‌‌ ની બદલી હુકમ નં ‌‌‌‌: "&amp;INDEX!B2</f>
        <v xml:space="preserve">‌‌ ની બદલી હુકમ નં ‌‌‌‌: </v>
      </c>
      <c r="B12" s="75"/>
      <c r="C12" s="75"/>
      <c r="D12" s="75"/>
      <c r="E12" s="75"/>
      <c r="F12" s="75"/>
      <c r="G12" s="75"/>
      <c r="J12" s="75" t="str">
        <f>"‌‌ મારી "&amp;INDEX!B16&amp;" જીલ્લામાં હુકમ નં ‌‌‌‌: "&amp;INDEX!B2&amp;" થી બદલી થતાં આજ રોજ જીલ્લા કક્ષાએથી છૂટો થવા માટે આપ સાહેબશ્રીને નમ્ર અરજ કરું છું.મારા સાધનિક કાગળો આ સાથે બિડાણ કરેલ છે.જે આપશ્રીને વિદિત થાય."</f>
        <v>‌‌ મારી  જીલ્લામાં હુકમ નં ‌‌‌‌:  થી બદલી થતાં આજ રોજ જીલ્લા કક્ષાએથી છૂટો થવા માટે આપ સાહેબશ્રીને નમ્ર અરજ કરું છું.મારા સાધનિક કાગળો આ સાથે બિડાણ કરેલ છે.જે આપશ્રીને વિદિત થાય.</v>
      </c>
      <c r="K12" s="75"/>
      <c r="L12" s="75"/>
      <c r="M12" s="75"/>
      <c r="N12" s="75"/>
      <c r="O12" s="75"/>
      <c r="P12" s="75"/>
    </row>
    <row r="13" spans="1:16" ht="28.2" customHeight="1" x14ac:dyDescent="0.65">
      <c r="A13" s="4" t="s">
        <v>22</v>
      </c>
      <c r="B13" s="41">
        <f>INDEX!B3</f>
        <v>0</v>
      </c>
      <c r="C13" s="42" t="str">
        <f>"ના આધારે "&amp;INDEX!B6&amp;" પ્રાથમિક શાળા , "&amp;INDEX!B7&amp;"  પગારકેન્દ્ર શાળા/ તાલુકા શાળા,"</f>
        <v>ના આધારે  પ્રાથમિક શાળા ,   પગારકેન્દ્ર શાળા/ તાલુકા શાળા,</v>
      </c>
      <c r="D13" s="9"/>
      <c r="E13" s="9"/>
      <c r="F13" s="9"/>
      <c r="G13" s="9"/>
      <c r="J13" s="45" t="str">
        <f>"‌‌ મારી "&amp;INDEX!B16&amp;" જીલ્લામાં હુકમ નં ‌‌‌‌: "&amp;INDEX!B2&amp;" થી બદલી થતાં આજ રોજ તાલુકા કક્ષાએથી છૂટો થવા માટે આપ સાહેબશ્રીને નમ્ર અરજ કરું છું.મારા સાધનિક કાગળો આ સાથે બિડાણ કરેલ છે.જે આપશ્રીને વિદિત થાય."</f>
        <v>‌‌ મારી  જીલ્લામાં હુકમ નં ‌‌‌‌:  થી બદલી થતાં આજ રોજ તાલુકા કક્ષાએથી છૂટો થવા માટે આપ સાહેબશ્રીને નમ્ર અરજ કરું છું.મારા સાધનિક કાગળો આ સાથે બિડાણ કરેલ છે.જે આપશ્રીને વિદિત થાય.</v>
      </c>
    </row>
    <row r="14" spans="1:16" ht="27" customHeight="1" x14ac:dyDescent="0.65">
      <c r="A14" s="80" t="str">
        <f>"તાલુકો : ‌‌‌‌‌‌‌‌"&amp;INDEX!B9&amp;" ની શાળામાંથી તારીખ :- "</f>
        <v xml:space="preserve">તાલુકો : ‌‌‌‌‌‌‌‌ ની શાળામાંથી તારીખ :- </v>
      </c>
      <c r="B14" s="80"/>
      <c r="C14" s="80"/>
      <c r="D14" s="80"/>
      <c r="E14" s="41">
        <f>INDEX!B12</f>
        <v>0</v>
      </c>
      <c r="F14" s="80" t="str">
        <f>"ના રોજ શાળા સમય "&amp;INDEX!B11</f>
        <v xml:space="preserve">ના રોજ શાળા સમય </v>
      </c>
      <c r="G14" s="80"/>
    </row>
    <row r="15" spans="1:16" ht="27" customHeight="1" x14ac:dyDescent="0.65">
      <c r="A15" s="12" t="s">
        <v>23</v>
      </c>
      <c r="B15" s="4"/>
      <c r="C15" s="4"/>
      <c r="D15" s="4"/>
      <c r="E15" s="10"/>
      <c r="F15" s="4"/>
      <c r="G15" s="4"/>
    </row>
    <row r="16" spans="1:16" ht="27" customHeight="1" x14ac:dyDescent="0.65">
      <c r="A16" s="12"/>
      <c r="B16" s="4"/>
      <c r="C16" s="4"/>
      <c r="D16" s="4"/>
      <c r="E16" s="10"/>
      <c r="F16" s="4"/>
      <c r="G16" s="4"/>
    </row>
    <row r="17" spans="1:8" ht="21.6" x14ac:dyDescent="0.65">
      <c r="A17" s="77" t="s">
        <v>24</v>
      </c>
      <c r="B17" s="77"/>
      <c r="C17" s="76"/>
      <c r="D17" s="76"/>
      <c r="E17" s="76"/>
      <c r="F17" s="76"/>
      <c r="G17" s="12"/>
      <c r="H17" s="2"/>
    </row>
    <row r="18" spans="1:8" ht="21.6" x14ac:dyDescent="0.65">
      <c r="A18" s="1"/>
      <c r="B18" s="2"/>
      <c r="C18" s="2"/>
      <c r="D18" s="2"/>
      <c r="E18" s="2"/>
      <c r="F18" s="2"/>
      <c r="G18" s="2"/>
      <c r="H18" s="2"/>
    </row>
    <row r="19" spans="1:8" ht="21.6" x14ac:dyDescent="0.65">
      <c r="A19" s="1"/>
      <c r="B19" s="2"/>
      <c r="C19" s="2"/>
      <c r="D19" s="2"/>
      <c r="E19" s="2"/>
      <c r="F19" s="44" t="str">
        <f>INDEX!B6&amp;" પ્રાથમિક શાળા"</f>
        <v xml:space="preserve"> પ્રાથમિક શાળા</v>
      </c>
      <c r="G19" s="2"/>
      <c r="H19" s="2"/>
    </row>
    <row r="20" spans="1:8" ht="21.6" x14ac:dyDescent="0.65">
      <c r="A20" s="1"/>
      <c r="B20" s="2"/>
      <c r="C20" s="2"/>
      <c r="D20" s="2"/>
      <c r="E20" s="44" t="str">
        <f>"        તાલુકો:-"&amp;INDEX!B9&amp;", જીલ્લો:-"&amp;INDEX!B8</f>
        <v xml:space="preserve">        તાલુકો:-, જીલ્લો:-</v>
      </c>
      <c r="F20" s="2"/>
      <c r="G20" s="2"/>
      <c r="H20" s="2"/>
    </row>
    <row r="21" spans="1:8" ht="21.6" x14ac:dyDescent="0.65">
      <c r="A21" s="1"/>
      <c r="B21" s="2"/>
      <c r="C21" s="2"/>
      <c r="D21" s="2"/>
      <c r="E21" s="2"/>
      <c r="F21" s="2"/>
      <c r="G21" s="2"/>
      <c r="H21" s="2"/>
    </row>
    <row r="22" spans="1:8" ht="21.6" x14ac:dyDescent="0.65">
      <c r="A22" s="1" t="s">
        <v>3</v>
      </c>
    </row>
    <row r="23" spans="1:8" ht="21.6" x14ac:dyDescent="0.65">
      <c r="A23" s="39" t="str">
        <f>"(1) તા. પ્રા. શિ. અ. સાહેબશ્રી, "&amp;INDEX!B9</f>
        <v xml:space="preserve">(1) તા. પ્રા. શિ. અ. સાહેબશ્રી, </v>
      </c>
    </row>
    <row r="24" spans="1:8" ht="21.6" x14ac:dyDescent="0.65">
      <c r="A24" s="39" t="str">
        <f>"(2) બી. આર. સી. કો-ઓ.શ્રી,"&amp;INDEX!B9&amp;", એસએસએ પર નામ સુધારવા સારૂ"</f>
        <v>(2) બી. આર. સી. કો-ઓ.શ્રી,, એસએસએ પર નામ સુધારવા સારૂ</v>
      </c>
    </row>
    <row r="25" spans="1:8" ht="21.6" x14ac:dyDescent="0.65">
      <c r="A25" s="39" t="str">
        <f>"(3) ‌‌‌આચાર્યશ્રી, "&amp;INDEX!B7&amp;" પગારકેન્દ્ર શાળા"</f>
        <v>(3) ‌‌‌આચાર્યશ્રી,  પગારકેન્દ્ર શાળા</v>
      </c>
      <c r="B25" s="3"/>
      <c r="C25" s="3"/>
      <c r="D25" s="3"/>
      <c r="E25" s="3"/>
      <c r="F25" s="3"/>
      <c r="G25" s="3"/>
      <c r="H25" s="3"/>
    </row>
    <row r="26" spans="1:8" ht="21.6" x14ac:dyDescent="0.65">
      <c r="A26" s="1" t="s">
        <v>4</v>
      </c>
    </row>
    <row r="30" spans="1:8" x14ac:dyDescent="0.3">
      <c r="B30" s="3"/>
      <c r="C30" s="3"/>
      <c r="D30" s="3"/>
      <c r="E30" s="3"/>
      <c r="F30" s="3"/>
      <c r="G30" s="3"/>
      <c r="H30" s="3"/>
    </row>
  </sheetData>
  <sheetProtection algorithmName="SHA-512" hashValue="8NzWdQgIZyQRiK9tuIQjxBRqGkP0HtLbPQhazxhTvKK5sdESVicux0i6zjQXyHBiPjAS2i4wcbXCc2GQGgX+ug==" saltValue="0iVPASCba3sUlGAQqlrPJQ==" spinCount="100000" sheet="1" objects="1" scenarios="1"/>
  <mergeCells count="10">
    <mergeCell ref="J11:P11"/>
    <mergeCell ref="J12:P12"/>
    <mergeCell ref="C17:F17"/>
    <mergeCell ref="A17:B17"/>
    <mergeCell ref="B8:G8"/>
    <mergeCell ref="B9:G9"/>
    <mergeCell ref="A11:G11"/>
    <mergeCell ref="A12:G12"/>
    <mergeCell ref="A14:D14"/>
    <mergeCell ref="F14:G14"/>
  </mergeCells>
  <pageMargins left="0.46" right="0.46" top="0.74803149606299213" bottom="0.74803149606299213" header="0.31496062992125984" footer="0.31496062992125984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C77B7-E130-4A4D-9740-76E3F5926C22}">
  <sheetPr>
    <tabColor rgb="FF3333FF"/>
  </sheetPr>
  <dimension ref="A1:P30"/>
  <sheetViews>
    <sheetView showGridLines="0" topLeftCell="A3" zoomScaleNormal="100" zoomScaleSheetLayoutView="100" workbookViewId="0">
      <selection activeCell="S10" sqref="S10"/>
    </sheetView>
  </sheetViews>
  <sheetFormatPr defaultRowHeight="14.4" x14ac:dyDescent="0.3"/>
  <cols>
    <col min="1" max="1" width="12.88671875" customWidth="1"/>
    <col min="2" max="2" width="15.88671875" customWidth="1"/>
    <col min="3" max="3" width="13.6640625" customWidth="1"/>
    <col min="4" max="4" width="8.33203125" customWidth="1"/>
    <col min="5" max="5" width="16.5546875" customWidth="1"/>
    <col min="6" max="6" width="15.33203125" customWidth="1"/>
    <col min="7" max="7" width="0.21875" customWidth="1"/>
  </cols>
  <sheetData>
    <row r="1" spans="1:16" ht="19.95" customHeight="1" x14ac:dyDescent="0.3">
      <c r="D1" s="58">
        <f>INDEX!B1</f>
        <v>0</v>
      </c>
      <c r="E1" s="58"/>
      <c r="F1" s="58"/>
    </row>
    <row r="2" spans="1:16" ht="20.399999999999999" x14ac:dyDescent="0.65">
      <c r="A2" s="5"/>
      <c r="B2" s="5"/>
      <c r="C2" s="5"/>
      <c r="D2" s="58" t="str">
        <f>INDEX!B6&amp;"  પ્રાથમિક શાળા"</f>
        <v xml:space="preserve">  પ્રાથમિક શાળા</v>
      </c>
      <c r="E2" s="58"/>
      <c r="F2" s="58"/>
      <c r="G2" s="14"/>
    </row>
    <row r="3" spans="1:16" ht="20.399999999999999" customHeight="1" x14ac:dyDescent="0.65">
      <c r="A3" s="5"/>
      <c r="B3" s="5"/>
      <c r="C3" s="5"/>
      <c r="D3" s="58" t="str">
        <f>"તાલુકો : "&amp;INDEX!B9&amp;"‌‌‌‌‌‌‌‌, જિલ્લો : "&amp;INDEX!B8</f>
        <v xml:space="preserve">તાલુકો : ‌‌‌‌‌‌‌‌, જિલ્લો : </v>
      </c>
      <c r="E3" s="58"/>
      <c r="F3" s="58"/>
      <c r="G3" s="14"/>
      <c r="I3" s="72" t="s">
        <v>62</v>
      </c>
      <c r="J3" s="72"/>
      <c r="K3" s="72"/>
      <c r="L3" s="72"/>
      <c r="M3" s="72"/>
      <c r="N3" s="72"/>
      <c r="O3" s="72"/>
      <c r="P3" s="72"/>
    </row>
    <row r="4" spans="1:16" ht="20.399999999999999" customHeight="1" x14ac:dyDescent="0.65">
      <c r="A4" s="5"/>
      <c r="B4" s="5"/>
      <c r="C4" s="5"/>
      <c r="D4" s="59" t="str">
        <f>"તારીખ :- "&amp;INDEX!B3</f>
        <v xml:space="preserve">તારીખ :- </v>
      </c>
      <c r="E4" s="59"/>
      <c r="F4" s="59"/>
      <c r="G4" s="14"/>
      <c r="I4" s="72"/>
      <c r="J4" s="72"/>
      <c r="K4" s="72"/>
      <c r="L4" s="72"/>
      <c r="M4" s="72"/>
      <c r="N4" s="72"/>
      <c r="O4" s="72"/>
      <c r="P4" s="72"/>
    </row>
    <row r="5" spans="1:16" ht="20.399999999999999" x14ac:dyDescent="0.65">
      <c r="A5" s="14" t="s">
        <v>26</v>
      </c>
      <c r="B5" s="5"/>
      <c r="C5" s="5"/>
      <c r="D5" s="5"/>
      <c r="E5" s="5"/>
      <c r="F5" s="5"/>
      <c r="G5" s="5"/>
      <c r="I5" s="72"/>
      <c r="J5" s="72"/>
      <c r="K5" s="72"/>
      <c r="L5" s="72"/>
      <c r="M5" s="72"/>
      <c r="N5" s="72"/>
      <c r="O5" s="72"/>
      <c r="P5" s="72"/>
    </row>
    <row r="6" spans="1:16" ht="20.399999999999999" x14ac:dyDescent="0.65">
      <c r="A6" s="14" t="s">
        <v>59</v>
      </c>
      <c r="B6" s="5"/>
      <c r="C6" s="5"/>
      <c r="D6" s="5"/>
      <c r="E6" s="5"/>
      <c r="F6" s="5"/>
      <c r="G6" s="5"/>
      <c r="I6" s="72"/>
      <c r="J6" s="72"/>
      <c r="K6" s="72"/>
      <c r="L6" s="72"/>
      <c r="M6" s="72"/>
      <c r="N6" s="72"/>
      <c r="O6" s="72"/>
      <c r="P6" s="72"/>
    </row>
    <row r="7" spans="1:16" ht="20.399999999999999" x14ac:dyDescent="0.65">
      <c r="A7" s="14" t="s">
        <v>60</v>
      </c>
      <c r="B7" s="5"/>
      <c r="C7" s="5"/>
      <c r="D7" s="5"/>
      <c r="E7" s="5"/>
      <c r="F7" s="5"/>
      <c r="G7" s="5"/>
      <c r="I7" s="72"/>
      <c r="J7" s="72"/>
      <c r="K7" s="72"/>
      <c r="L7" s="72"/>
      <c r="M7" s="72"/>
      <c r="N7" s="72"/>
      <c r="O7" s="72"/>
      <c r="P7" s="72"/>
    </row>
    <row r="8" spans="1:16" ht="20.399999999999999" x14ac:dyDescent="0.65">
      <c r="A8" s="46">
        <f>INDEX!B16</f>
        <v>0</v>
      </c>
      <c r="B8" s="5"/>
      <c r="C8" s="5"/>
      <c r="D8" s="5"/>
      <c r="E8" s="5"/>
      <c r="F8" s="5"/>
      <c r="G8" s="5"/>
    </row>
    <row r="9" spans="1:16" ht="21" x14ac:dyDescent="0.3">
      <c r="A9" s="5"/>
      <c r="B9" s="60" t="str">
        <f>"વિષય : "&amp;INDEX!B4&amp;" બદલી થતાં જીલ્લા કક્ષાએ હાજર કરવા બાબત"</f>
        <v>વિષય :  બદલી થતાં જીલ્લા કક્ષાએ હાજર કરવા બાબત</v>
      </c>
      <c r="C9" s="60"/>
      <c r="D9" s="60"/>
      <c r="E9" s="60"/>
      <c r="F9" s="60"/>
      <c r="G9" s="60"/>
      <c r="I9" s="50"/>
    </row>
    <row r="10" spans="1:16" ht="40.200000000000003" customHeight="1" x14ac:dyDescent="0.3">
      <c r="A10" s="5"/>
      <c r="B10" s="61" t="str">
        <f>"સંદર્ભ :નં ‌‌‌‌: આપ સાહેબના પત્ર ક્રમાંક "&amp;INDEX!B2</f>
        <v xml:space="preserve">સંદર્ભ :નં ‌‌‌‌: આપ સાહેબના પત્ર ક્રમાંક </v>
      </c>
      <c r="C10" s="61"/>
      <c r="D10" s="61"/>
      <c r="E10" s="61"/>
      <c r="F10" s="61"/>
      <c r="G10" s="61"/>
    </row>
    <row r="11" spans="1:16" ht="20.399999999999999" x14ac:dyDescent="0.65">
      <c r="A11" s="5"/>
      <c r="B11" s="14"/>
      <c r="C11" s="5"/>
      <c r="D11" s="5"/>
      <c r="E11" s="5"/>
      <c r="F11" s="5"/>
      <c r="G11" s="5"/>
    </row>
    <row r="12" spans="1:16" ht="185.4" customHeight="1" x14ac:dyDescent="0.3">
      <c r="A12" s="62" t="str">
        <f>CONCATENATE('1 હાજર થયા નો રિપોર્ટ TPEO'!J11,'1 હાજર થયા નો રિપોર્ટ TPEO'!J12)</f>
        <v xml:space="preserve">           જય ભારત સહ ઉપરોક્ત વિષય તથા સંદર્ભ અન્વયે આપ સાહેબશ્રીને જણાવવાનું કે અત્રેની ‌ પ્રાથમિક શાળા,તાલુકો : ‌‌‌‌‌‌‌‌, જિલ્લો :  માં હું ઉપશિક્ષક તરીકે ફરજ બજાવતો હતો.‌‌ મારી આપ સાહેબશ્રીના હુકમ નં ‌‌‌‌:  થી આ જીલ્લામાં બદલી થતાં મારા જીલ્લામાંથી હું છૂટો થયેલ છું અને  આજ રોજ તારીખ  આ જીલ્લામાં હાજર થવા માટે આપ સાહેબશ્રીને નમ્ર અરજ કરું છું.મારા સાધનિક કાગળો આ સાથે બિડાણ કરેલ છે.જે આપશ્રીને વિદિત થાય.</v>
      </c>
      <c r="B12" s="62"/>
      <c r="C12" s="62"/>
      <c r="D12" s="62"/>
      <c r="E12" s="62"/>
      <c r="F12" s="62"/>
      <c r="G12" s="62"/>
    </row>
    <row r="13" spans="1:16" ht="21.6" x14ac:dyDescent="0.65">
      <c r="A13" s="12"/>
      <c r="B13" s="27"/>
      <c r="C13" s="21"/>
      <c r="D13" s="21"/>
      <c r="E13" s="21"/>
      <c r="F13" s="21"/>
      <c r="G13" s="17"/>
      <c r="H13" s="2"/>
    </row>
    <row r="14" spans="1:16" ht="21.6" x14ac:dyDescent="0.65">
      <c r="A14" s="12"/>
      <c r="B14" s="27"/>
      <c r="C14" s="21"/>
      <c r="D14" s="21"/>
      <c r="E14" s="21"/>
      <c r="F14" s="21"/>
      <c r="G14" s="17"/>
      <c r="H14" s="2"/>
    </row>
    <row r="15" spans="1:16" ht="22.8" x14ac:dyDescent="0.65">
      <c r="A15" s="14"/>
      <c r="B15" s="18"/>
      <c r="C15" s="18"/>
      <c r="D15" s="73">
        <f>INDEX!B1</f>
        <v>0</v>
      </c>
      <c r="E15" s="73"/>
      <c r="F15" s="73"/>
      <c r="G15" s="18"/>
      <c r="H15" s="2"/>
    </row>
    <row r="16" spans="1:16" ht="22.8" x14ac:dyDescent="0.65">
      <c r="A16" s="14"/>
      <c r="B16" s="18"/>
      <c r="C16" s="18"/>
      <c r="D16" s="73" t="str">
        <f>INDEX!B6&amp;" પ્રાથમિક શાળા"</f>
        <v xml:space="preserve"> પ્રાથમિક શાળા</v>
      </c>
      <c r="E16" s="73"/>
      <c r="F16" s="73"/>
      <c r="G16" s="18"/>
      <c r="H16" s="2"/>
    </row>
    <row r="17" spans="1:8" ht="22.8" x14ac:dyDescent="0.65">
      <c r="A17" s="14"/>
      <c r="B17" s="18"/>
      <c r="C17" s="18"/>
      <c r="D17" s="73" t="str">
        <f>" તાલુકો:-"&amp;INDEX!B9&amp;", જીલ્લો:-"&amp;INDEX!B8</f>
        <v xml:space="preserve"> તાલુકો:-, જીલ્લો:-</v>
      </c>
      <c r="E17" s="73"/>
      <c r="F17" s="73"/>
      <c r="G17" s="18"/>
      <c r="H17" s="2"/>
    </row>
    <row r="18" spans="1:8" ht="22.8" x14ac:dyDescent="0.65">
      <c r="A18" s="14"/>
      <c r="B18" s="18"/>
      <c r="C18" s="18"/>
      <c r="D18" s="38"/>
      <c r="E18" s="38"/>
      <c r="F18" s="38"/>
      <c r="G18" s="18"/>
      <c r="H18" s="2"/>
    </row>
    <row r="19" spans="1:8" ht="22.8" x14ac:dyDescent="0.75">
      <c r="A19" s="22" t="s">
        <v>64</v>
      </c>
      <c r="B19" s="18"/>
      <c r="C19" s="18"/>
      <c r="D19" s="18"/>
      <c r="E19" s="18"/>
      <c r="F19" s="18"/>
      <c r="G19" s="18"/>
      <c r="H19" s="2"/>
    </row>
    <row r="20" spans="1:8" ht="21.6" x14ac:dyDescent="0.65">
      <c r="A20" s="39" t="str">
        <f>"(1) આપ સાહેબશ્રીનો જીલ્લા ફેર બદલીનો હૂકમ"</f>
        <v>(1) આપ સાહેબશ્રીનો જીલ્લા ફેર બદલીનો હૂકમ</v>
      </c>
      <c r="B20" s="5"/>
      <c r="C20" s="5"/>
      <c r="D20" s="5"/>
      <c r="E20" s="5"/>
      <c r="F20" s="5"/>
      <c r="G20" s="5"/>
    </row>
    <row r="21" spans="1:8" ht="21.6" x14ac:dyDescent="0.65">
      <c r="A21" s="39" t="str">
        <f>"(2) માન. જિ પ્રા.શિ."&amp;INDEX!B8&amp;" સાહેબશ્રીનો જિલ્લામાંથી છુટા કર્યાનો પત્ર"</f>
        <v>(2) માન. જિ પ્રા.શિ. સાહેબશ્રીનો જિલ્લામાંથી છુટા કર્યાનો પત્ર</v>
      </c>
      <c r="B21" s="5"/>
      <c r="C21" s="5"/>
      <c r="D21" s="5"/>
      <c r="E21" s="5"/>
      <c r="F21" s="5"/>
      <c r="G21" s="5"/>
    </row>
    <row r="22" spans="1:8" ht="21.6" x14ac:dyDescent="0.65">
      <c r="A22" s="39" t="str">
        <f>"(3) "&amp;INDEX!B6&amp;" ના આચાર્યશ્રીનો છુટા કરવા બાબતનો પત્ર"</f>
        <v>(3)  ના આચાર્યશ્રીનો છુટા કરવા બાબતનો પત્ર</v>
      </c>
      <c r="B22" s="5"/>
      <c r="C22" s="5"/>
      <c r="D22" s="5"/>
      <c r="E22" s="5"/>
      <c r="F22" s="5"/>
      <c r="G22" s="5"/>
    </row>
    <row r="23" spans="1:8" ht="21.6" x14ac:dyDescent="0.65">
      <c r="A23" s="1" t="s">
        <v>63</v>
      </c>
      <c r="B23" s="5"/>
      <c r="C23" s="5"/>
      <c r="D23" s="5"/>
      <c r="E23" s="5"/>
      <c r="F23" s="5"/>
      <c r="G23" s="5"/>
    </row>
    <row r="24" spans="1:8" ht="21.6" x14ac:dyDescent="0.65">
      <c r="A24" s="1"/>
      <c r="B24" s="5"/>
      <c r="C24" s="5"/>
      <c r="D24" s="5"/>
      <c r="E24" s="5"/>
      <c r="F24" s="5"/>
      <c r="G24" s="5"/>
    </row>
    <row r="25" spans="1:8" ht="21.6" x14ac:dyDescent="0.65">
      <c r="A25" s="1"/>
      <c r="B25" s="19"/>
      <c r="C25" s="19"/>
      <c r="D25" s="19"/>
      <c r="E25" s="19"/>
      <c r="F25" s="19"/>
      <c r="G25" s="19"/>
      <c r="H25" s="3"/>
    </row>
    <row r="26" spans="1:8" ht="21.6" x14ac:dyDescent="0.65">
      <c r="A26" s="1"/>
      <c r="B26" s="5"/>
      <c r="C26" s="5"/>
      <c r="D26" s="5"/>
      <c r="E26" s="5"/>
      <c r="F26" s="5"/>
      <c r="G26" s="5"/>
    </row>
    <row r="30" spans="1:8" x14ac:dyDescent="0.3">
      <c r="B30" s="3"/>
      <c r="C30" s="3"/>
      <c r="D30" s="3"/>
      <c r="E30" s="3"/>
      <c r="F30" s="3"/>
      <c r="G30" s="3"/>
      <c r="H30" s="3"/>
    </row>
  </sheetData>
  <sheetProtection algorithmName="SHA-512" hashValue="mzEZIy0YeMshGL/KdZ9DaSCyCtYAcTajhEnbCTzkhBNJ3GrSXejE/tpJKvUyL3ZVxJFDPvcDrRoKNjQ2+aGl7g==" saltValue="sPpaccTJAn97gm0WIktC+Q==" spinCount="100000" sheet="1" objects="1" scenarios="1"/>
  <mergeCells count="11">
    <mergeCell ref="B9:G9"/>
    <mergeCell ref="D1:F1"/>
    <mergeCell ref="D2:F2"/>
    <mergeCell ref="D3:F3"/>
    <mergeCell ref="I3:P7"/>
    <mergeCell ref="D4:F4"/>
    <mergeCell ref="B10:G10"/>
    <mergeCell ref="A12:G12"/>
    <mergeCell ref="D15:F15"/>
    <mergeCell ref="D16:F16"/>
    <mergeCell ref="D17:F17"/>
  </mergeCells>
  <pageMargins left="1.22" right="0.49" top="1.47" bottom="0.45" header="0.31496062992126" footer="0.31496062992126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605110-F8A5-41BF-A2BF-8943CDE3B948}">
  <sheetPr>
    <tabColor rgb="FFFF0000"/>
  </sheetPr>
  <dimension ref="A1:P30"/>
  <sheetViews>
    <sheetView showGridLines="0" topLeftCell="A4" zoomScaleNormal="100" zoomScaleSheetLayoutView="100" workbookViewId="0">
      <selection activeCell="R11" sqref="R11"/>
    </sheetView>
  </sheetViews>
  <sheetFormatPr defaultRowHeight="14.4" x14ac:dyDescent="0.3"/>
  <cols>
    <col min="1" max="1" width="12.88671875" customWidth="1"/>
    <col min="2" max="2" width="15.88671875" customWidth="1"/>
    <col min="3" max="3" width="13.6640625" customWidth="1"/>
    <col min="4" max="4" width="8.33203125" customWidth="1"/>
    <col min="5" max="5" width="16.5546875" customWidth="1"/>
    <col min="6" max="6" width="15.33203125" customWidth="1"/>
    <col min="7" max="7" width="0.21875" customWidth="1"/>
  </cols>
  <sheetData>
    <row r="1" spans="1:16" ht="19.95" customHeight="1" x14ac:dyDescent="0.3">
      <c r="D1" s="58">
        <f>INDEX!B1</f>
        <v>0</v>
      </c>
      <c r="E1" s="58"/>
      <c r="F1" s="58"/>
    </row>
    <row r="2" spans="1:16" ht="20.399999999999999" x14ac:dyDescent="0.65">
      <c r="A2" s="5"/>
      <c r="B2" s="5"/>
      <c r="C2" s="5"/>
      <c r="D2" s="58" t="str">
        <f>INDEX!B14&amp;"  પ્રાથમિક શાળા"</f>
        <v xml:space="preserve">  પ્રાથમિક શાળા</v>
      </c>
      <c r="E2" s="58"/>
      <c r="F2" s="58"/>
      <c r="G2" s="14"/>
    </row>
    <row r="3" spans="1:16" ht="20.399999999999999" customHeight="1" x14ac:dyDescent="0.65">
      <c r="A3" s="5"/>
      <c r="B3" s="5"/>
      <c r="C3" s="5"/>
      <c r="D3" s="58" t="str">
        <f>"તાલુકો : "&amp;INDEX!B17&amp;"‌‌‌‌‌‌‌‌, જિલ્લો : "&amp;INDEX!B16</f>
        <v xml:space="preserve">તાલુકો : ‌‌‌‌‌‌‌‌, જિલ્લો : </v>
      </c>
      <c r="E3" s="58"/>
      <c r="F3" s="58"/>
      <c r="G3" s="14"/>
      <c r="I3" s="72" t="s">
        <v>62</v>
      </c>
      <c r="J3" s="72"/>
      <c r="K3" s="72"/>
      <c r="L3" s="72"/>
      <c r="M3" s="72"/>
      <c r="N3" s="72"/>
      <c r="O3" s="72"/>
      <c r="P3" s="72"/>
    </row>
    <row r="4" spans="1:16" ht="20.399999999999999" customHeight="1" x14ac:dyDescent="0.65">
      <c r="A4" s="5"/>
      <c r="B4" s="5"/>
      <c r="C4" s="5"/>
      <c r="D4" s="59" t="str">
        <f>"તારીખ :- "&amp;INDEX!B20</f>
        <v xml:space="preserve">તારીખ :- </v>
      </c>
      <c r="E4" s="59"/>
      <c r="F4" s="59"/>
      <c r="G4" s="14"/>
      <c r="I4" s="72"/>
      <c r="J4" s="72"/>
      <c r="K4" s="72"/>
      <c r="L4" s="72"/>
      <c r="M4" s="72"/>
      <c r="N4" s="72"/>
      <c r="O4" s="72"/>
      <c r="P4" s="72"/>
    </row>
    <row r="5" spans="1:16" ht="20.399999999999999" x14ac:dyDescent="0.65">
      <c r="A5" s="14" t="s">
        <v>26</v>
      </c>
      <c r="B5" s="5"/>
      <c r="C5" s="5"/>
      <c r="D5" s="5"/>
      <c r="E5" s="5"/>
      <c r="F5" s="5"/>
      <c r="G5" s="5"/>
      <c r="I5" s="72"/>
      <c r="J5" s="72"/>
      <c r="K5" s="72"/>
      <c r="L5" s="72"/>
      <c r="M5" s="72"/>
      <c r="N5" s="72"/>
      <c r="O5" s="72"/>
      <c r="P5" s="72"/>
    </row>
    <row r="6" spans="1:16" ht="20.399999999999999" x14ac:dyDescent="0.65">
      <c r="A6" s="14" t="s">
        <v>27</v>
      </c>
      <c r="B6" s="5"/>
      <c r="C6" s="5"/>
      <c r="D6" s="5"/>
      <c r="E6" s="5"/>
      <c r="F6" s="5"/>
      <c r="G6" s="5"/>
      <c r="I6" s="72"/>
      <c r="J6" s="72"/>
      <c r="K6" s="72"/>
      <c r="L6" s="72"/>
      <c r="M6" s="72"/>
      <c r="N6" s="72"/>
      <c r="O6" s="72"/>
      <c r="P6" s="72"/>
    </row>
    <row r="7" spans="1:16" ht="20.399999999999999" x14ac:dyDescent="0.65">
      <c r="A7" s="14" t="s">
        <v>60</v>
      </c>
      <c r="B7" s="5"/>
      <c r="C7" s="5"/>
      <c r="D7" s="5"/>
      <c r="E7" s="5"/>
      <c r="F7" s="5"/>
      <c r="G7" s="5"/>
      <c r="I7" s="72"/>
      <c r="J7" s="72"/>
      <c r="K7" s="72"/>
      <c r="L7" s="72"/>
      <c r="M7" s="72"/>
      <c r="N7" s="72"/>
      <c r="O7" s="72"/>
      <c r="P7" s="72"/>
    </row>
    <row r="8" spans="1:16" ht="20.399999999999999" x14ac:dyDescent="0.65">
      <c r="A8" s="46">
        <f>INDEX!B17</f>
        <v>0</v>
      </c>
      <c r="B8" s="5"/>
      <c r="C8" s="5"/>
      <c r="D8" s="5"/>
      <c r="E8" s="5"/>
      <c r="F8" s="5"/>
      <c r="G8" s="5"/>
    </row>
    <row r="9" spans="1:16" ht="21" x14ac:dyDescent="0.3">
      <c r="A9" s="5"/>
      <c r="B9" s="60" t="str">
        <f>"વિષય : "&amp;INDEX!B4&amp;" બદલી થતાં જીલ્લા કક્ષાએ હાજર કરવા બાબત"</f>
        <v>વિષય :  બદલી થતાં જીલ્લા કક્ષાએ હાજર કરવા બાબત</v>
      </c>
      <c r="C9" s="60"/>
      <c r="D9" s="60"/>
      <c r="E9" s="60"/>
      <c r="F9" s="60"/>
      <c r="G9" s="60"/>
    </row>
    <row r="10" spans="1:16" ht="40.200000000000003" customHeight="1" x14ac:dyDescent="0.3">
      <c r="A10" s="5"/>
      <c r="B10" s="61" t="str">
        <f>"સંદર્ભ :નં ‌‌‌‌: આપ સાહેબના પત્ર ક્રમાંક "&amp;INDEX!B2</f>
        <v xml:space="preserve">સંદર્ભ :નં ‌‌‌‌: આપ સાહેબના પત્ર ક્રમાંક </v>
      </c>
      <c r="C10" s="61"/>
      <c r="D10" s="61"/>
      <c r="E10" s="61"/>
      <c r="F10" s="61"/>
      <c r="G10" s="61"/>
    </row>
    <row r="11" spans="1:16" ht="20.399999999999999" x14ac:dyDescent="0.65">
      <c r="A11" s="5"/>
      <c r="B11" s="14"/>
      <c r="C11" s="5"/>
      <c r="D11" s="5"/>
      <c r="E11" s="5"/>
      <c r="F11" s="5"/>
      <c r="G11" s="5"/>
    </row>
    <row r="12" spans="1:16" ht="185.4" customHeight="1" x14ac:dyDescent="0.3">
      <c r="A12" s="62" t="str">
        <f>CONCATENATE('1 હાજર થયા નો રિપોર્ટ TPEO'!J11,'1 હાજર થયા નો રિપોર્ટ TPEO'!J12)</f>
        <v xml:space="preserve">           જય ભારત સહ ઉપરોક્ત વિષય તથા સંદર્ભ અન્વયે આપ સાહેબશ્રીને જણાવવાનું કે અત્રેની ‌ પ્રાથમિક શાળા,તાલુકો : ‌‌‌‌‌‌‌‌, જિલ્લો :  માં હું ઉપશિક્ષક તરીકે ફરજ બજાવતો હતો.‌‌ મારી આપ સાહેબશ્રીના હુકમ નં ‌‌‌‌:  થી આ જીલ્લામાં બદલી થતાં મારા જીલ્લામાંથી હું છૂટો થયેલ છું અને  આજ રોજ તારીખ  આ જીલ્લામાં હાજર થવા માટે આપ સાહેબશ્રીને નમ્ર અરજ કરું છું.મારા સાધનિક કાગળો આ સાથે બિડાણ કરેલ છે.જે આપશ્રીને વિદિત થાય.</v>
      </c>
      <c r="B12" s="62"/>
      <c r="C12" s="62"/>
      <c r="D12" s="62"/>
      <c r="E12" s="62"/>
      <c r="F12" s="62"/>
      <c r="G12" s="62"/>
    </row>
    <row r="13" spans="1:16" ht="21.6" x14ac:dyDescent="0.65">
      <c r="A13" s="12"/>
      <c r="B13" s="27"/>
      <c r="C13" s="21"/>
      <c r="D13" s="21"/>
      <c r="E13" s="21"/>
      <c r="F13" s="21"/>
      <c r="G13" s="17"/>
      <c r="H13" s="2"/>
    </row>
    <row r="14" spans="1:16" ht="21.6" x14ac:dyDescent="0.65">
      <c r="A14" s="12"/>
      <c r="B14" s="27"/>
      <c r="C14" s="21"/>
      <c r="D14" s="21"/>
      <c r="E14" s="21"/>
      <c r="F14" s="21"/>
      <c r="G14" s="17"/>
      <c r="H14" s="2"/>
    </row>
    <row r="15" spans="1:16" ht="22.8" x14ac:dyDescent="0.65">
      <c r="A15" s="14"/>
      <c r="B15" s="18"/>
      <c r="C15" s="18"/>
      <c r="D15" s="73">
        <f>INDEX!B1</f>
        <v>0</v>
      </c>
      <c r="E15" s="73"/>
      <c r="F15" s="73"/>
      <c r="G15" s="18"/>
      <c r="H15" s="2"/>
    </row>
    <row r="16" spans="1:16" ht="22.8" x14ac:dyDescent="0.65">
      <c r="A16" s="14"/>
      <c r="B16" s="18"/>
      <c r="C16" s="18"/>
      <c r="D16" s="73" t="str">
        <f>INDEX!B14&amp;" પ્રાથમિક શાળા"</f>
        <v xml:space="preserve"> પ્રાથમિક શાળા</v>
      </c>
      <c r="E16" s="73"/>
      <c r="F16" s="73"/>
      <c r="G16" s="18"/>
      <c r="H16" s="2"/>
    </row>
    <row r="17" spans="1:8" ht="22.8" x14ac:dyDescent="0.65">
      <c r="A17" s="14"/>
      <c r="B17" s="18"/>
      <c r="C17" s="18"/>
      <c r="D17" s="73" t="str">
        <f>" તાલુકો:-"&amp;INDEX!B17&amp;", જીલ્લો:-"&amp;INDEX!B16</f>
        <v xml:space="preserve"> તાલુકો:-, જીલ્લો:-</v>
      </c>
      <c r="E17" s="73"/>
      <c r="F17" s="73"/>
      <c r="G17" s="18"/>
      <c r="H17" s="2"/>
    </row>
    <row r="18" spans="1:8" ht="22.8" x14ac:dyDescent="0.65">
      <c r="A18" s="14"/>
      <c r="B18" s="18"/>
      <c r="C18" s="18"/>
      <c r="D18" s="38"/>
      <c r="E18" s="38"/>
      <c r="F18" s="38"/>
      <c r="G18" s="18"/>
      <c r="H18" s="2"/>
    </row>
    <row r="19" spans="1:8" ht="22.8" x14ac:dyDescent="0.75">
      <c r="A19" s="22" t="s">
        <v>64</v>
      </c>
      <c r="B19" s="18"/>
      <c r="C19" s="18"/>
      <c r="D19" s="18"/>
      <c r="E19" s="18"/>
      <c r="F19" s="18"/>
      <c r="G19" s="18"/>
      <c r="H19" s="2"/>
    </row>
    <row r="20" spans="1:8" ht="21.6" x14ac:dyDescent="0.65">
      <c r="A20" s="39" t="str">
        <f>"(1) માન. જી.પ્રા.શિ.સાહેબશ્રી, "&amp;INDEX!B16&amp;" નો જીલ્લા ફેર બદલીનો હૂકમ"</f>
        <v>(1) માન. જી.પ્રા.શિ.સાહેબશ્રી,  નો જીલ્લા ફેર બદલીનો હૂકમ</v>
      </c>
      <c r="B20" s="5"/>
      <c r="C20" s="5"/>
      <c r="D20" s="5"/>
      <c r="E20" s="5"/>
      <c r="F20" s="5"/>
      <c r="G20" s="5"/>
    </row>
    <row r="21" spans="1:8" ht="21.6" x14ac:dyDescent="0.65">
      <c r="A21" s="39" t="str">
        <f>"(2) માન. જી.પ્રા.શિ.સાહેબશ્રી, "&amp;INDEX!B16&amp;" નો જીલ્લામાં હાજર થયા બાબતનો પત્ર"</f>
        <v>(2) માન. જી.પ્રા.શિ.સાહેબશ્રી,  નો જીલ્લામાં હાજર થયા બાબતનો પત્ર</v>
      </c>
      <c r="B21" s="5"/>
      <c r="C21" s="5"/>
      <c r="D21" s="5"/>
      <c r="E21" s="5"/>
      <c r="F21" s="5"/>
      <c r="G21" s="5"/>
    </row>
    <row r="22" spans="1:8" ht="21.6" x14ac:dyDescent="0.65">
      <c r="A22" s="39" t="str">
        <f>"(3) "&amp;INDEX!B14&amp;"ના આચાર્યશ્રીનો હાજર કર્યા બાબતનું ફોરવર્ડીંગ"</f>
        <v>(3) ના આચાર્યશ્રીનો હાજર કર્યા બાબતનું ફોરવર્ડીંગ</v>
      </c>
      <c r="B22" s="5"/>
      <c r="C22" s="5"/>
      <c r="D22" s="5"/>
      <c r="E22" s="5"/>
      <c r="F22" s="5"/>
      <c r="G22" s="5"/>
    </row>
    <row r="23" spans="1:8" ht="21.6" x14ac:dyDescent="0.65">
      <c r="A23" s="1" t="s">
        <v>63</v>
      </c>
      <c r="B23" s="5"/>
      <c r="C23" s="5"/>
      <c r="D23" s="5"/>
      <c r="E23" s="5"/>
      <c r="F23" s="5"/>
      <c r="G23" s="5"/>
    </row>
    <row r="24" spans="1:8" ht="21.6" x14ac:dyDescent="0.65">
      <c r="A24" s="1"/>
      <c r="B24" s="5"/>
      <c r="C24" s="5"/>
      <c r="D24" s="5"/>
      <c r="E24" s="5"/>
      <c r="F24" s="5"/>
      <c r="G24" s="5"/>
    </row>
    <row r="25" spans="1:8" ht="21.6" x14ac:dyDescent="0.65">
      <c r="A25" s="1"/>
      <c r="B25" s="19"/>
      <c r="C25" s="19"/>
      <c r="D25" s="19"/>
      <c r="E25" s="19"/>
      <c r="F25" s="19"/>
      <c r="G25" s="19"/>
      <c r="H25" s="3"/>
    </row>
    <row r="26" spans="1:8" ht="21.6" x14ac:dyDescent="0.65">
      <c r="A26" s="1"/>
      <c r="B26" s="5"/>
      <c r="C26" s="5"/>
      <c r="D26" s="5"/>
      <c r="E26" s="5"/>
      <c r="F26" s="5"/>
      <c r="G26" s="5"/>
    </row>
    <row r="30" spans="1:8" x14ac:dyDescent="0.3">
      <c r="B30" s="3"/>
      <c r="C30" s="3"/>
      <c r="D30" s="3"/>
      <c r="E30" s="3"/>
      <c r="F30" s="3"/>
      <c r="G30" s="3"/>
      <c r="H30" s="3"/>
    </row>
  </sheetData>
  <sheetProtection algorithmName="SHA-512" hashValue="CuSBukaX0P9H9+7VxD0C/nsBKTo+kFmJ0KnaGRcq0MyXaqrqFSitDQhp0J/Ap6NBnuHtHlOuTWu/a9aHxwaOMw==" saltValue="v7ZWvxme8KUPtUJd3qw8zw==" spinCount="100000" sheet="1" objects="1" scenarios="1"/>
  <mergeCells count="11">
    <mergeCell ref="B9:G9"/>
    <mergeCell ref="D1:F1"/>
    <mergeCell ref="D2:F2"/>
    <mergeCell ref="D3:F3"/>
    <mergeCell ref="I3:P7"/>
    <mergeCell ref="D4:F4"/>
    <mergeCell ref="B10:G10"/>
    <mergeCell ref="A12:G12"/>
    <mergeCell ref="D15:F15"/>
    <mergeCell ref="D16:F16"/>
    <mergeCell ref="D17:F17"/>
  </mergeCells>
  <pageMargins left="1.22" right="0.49" top="1.47" bottom="0.45" header="0.31496062992126" footer="0.31496062992126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0"/>
  <sheetViews>
    <sheetView showGridLines="0" workbookViewId="0">
      <selection activeCell="B9" sqref="B9:G9"/>
    </sheetView>
  </sheetViews>
  <sheetFormatPr defaultRowHeight="14.4" x14ac:dyDescent="0.3"/>
  <cols>
    <col min="1" max="1" width="10.88671875" customWidth="1"/>
    <col min="2" max="2" width="15.88671875" customWidth="1"/>
    <col min="4" max="4" width="6.44140625" customWidth="1"/>
    <col min="5" max="5" width="15.88671875" customWidth="1"/>
    <col min="6" max="6" width="14.44140625" customWidth="1"/>
    <col min="7" max="7" width="18.6640625" customWidth="1"/>
    <col min="10" max="10" width="85.77734375" customWidth="1"/>
  </cols>
  <sheetData>
    <row r="1" spans="1:10" ht="21.6" x14ac:dyDescent="0.65">
      <c r="E1" s="39" t="str">
        <f>INDEX!B14&amp;"  પ્રાથમિક શાળા"</f>
        <v xml:space="preserve">  પ્રાથમિક શાળા</v>
      </c>
      <c r="F1" s="1"/>
      <c r="G1" s="1"/>
    </row>
    <row r="2" spans="1:10" ht="21.6" x14ac:dyDescent="0.65">
      <c r="E2" s="39" t="str">
        <f>"તાલુકો:"&amp;INDEX!B17&amp;"‌‌‌‌‌‌‌‌,    જિલ્લો:"&amp;INDEX!B16</f>
        <v>તાલુકો:‌‌‌‌‌‌‌‌,    જિલ્લો:</v>
      </c>
      <c r="F2" s="1"/>
      <c r="G2" s="1"/>
    </row>
    <row r="3" spans="1:10" ht="21.6" x14ac:dyDescent="0.65">
      <c r="E3" s="6" t="s">
        <v>21</v>
      </c>
      <c r="F3" s="40">
        <f>INDEX!B20</f>
        <v>0</v>
      </c>
      <c r="G3" s="1"/>
    </row>
    <row r="4" spans="1:10" ht="21.6" x14ac:dyDescent="0.65">
      <c r="A4" s="1" t="s">
        <v>0</v>
      </c>
    </row>
    <row r="5" spans="1:10" ht="21.6" x14ac:dyDescent="0.65">
      <c r="A5" s="1" t="s">
        <v>1</v>
      </c>
    </row>
    <row r="6" spans="1:10" ht="21.6" x14ac:dyDescent="0.65">
      <c r="A6" s="1" t="s">
        <v>2</v>
      </c>
    </row>
    <row r="7" spans="1:10" ht="21.6" x14ac:dyDescent="0.65">
      <c r="A7" s="39">
        <f>INDEX!B17</f>
        <v>0</v>
      </c>
    </row>
    <row r="8" spans="1:10" ht="22.8" x14ac:dyDescent="0.3">
      <c r="B8" s="78" t="s">
        <v>29</v>
      </c>
      <c r="C8" s="78"/>
      <c r="D8" s="78"/>
      <c r="E8" s="78"/>
      <c r="F8" s="78"/>
      <c r="G8" s="78"/>
    </row>
    <row r="9" spans="1:10" ht="40.200000000000003" customHeight="1" x14ac:dyDescent="0.3">
      <c r="B9" s="79" t="str">
        <f>"સંદર્ભ :નં ‌‌‌‌: "&amp;INDEX!B2</f>
        <v xml:space="preserve">સંદર્ભ :નં ‌‌‌‌: </v>
      </c>
      <c r="C9" s="79"/>
      <c r="D9" s="79"/>
      <c r="E9" s="79"/>
      <c r="F9" s="79"/>
      <c r="G9" s="79"/>
    </row>
    <row r="10" spans="1:10" ht="21.6" x14ac:dyDescent="0.65">
      <c r="B10" s="1"/>
    </row>
    <row r="11" spans="1:10" ht="85.2" customHeight="1" x14ac:dyDescent="0.3">
      <c r="A11" s="74" t="str">
        <f>"           જય ભારત સહ ઉપરોક્ત વિષય તથા સંદર્ભ અન્વયે આપ સાહેબશ્રીને જણાવવાનું કે અત્રેની ‌"&amp;INDEX!B14&amp;" પ્રાથમિક શાળા, તાલુકો : ‌‌‌‌‌‌‌‌"&amp;INDEX!B17&amp;", જિલ્લો : "&amp;INDEX!B16&amp;"માં શ્રી/શ્રીમતી "&amp;INDEX!B1</f>
        <v xml:space="preserve">           જય ભારત સહ ઉપરોક્ત વિષય તથા સંદર્ભ અન્વયે આપ સાહેબશ્રીને જણાવવાનું કે અત્રેની ‌ પ્રાથમિક શાળા, તાલુકો : ‌‌‌‌‌‌‌‌, જિલ્લો : માં શ્રી/શ્રીમતી </v>
      </c>
      <c r="B11" s="74"/>
      <c r="C11" s="74"/>
      <c r="D11" s="74"/>
      <c r="E11" s="74"/>
      <c r="F11" s="74"/>
      <c r="G11" s="74"/>
      <c r="J11" s="43" t="str">
        <f>"           જય ભારત સહ ઉપરોક્ત વિષય તથા સંદર્ભ અન્વયે આપ સાહેબશ્રીને જણાવવાનું કે અત્રેની ‌"&amp;INDEX!B6&amp;" પ્રાથમિક શાળા,તાલુકો : ‌‌‌‌‌‌‌‌"&amp;INDEX!B9&amp;", જિલ્લો : "&amp;INDEX!B8&amp;" માં હું ઉપશિક્ષક તરીકે ફરજ બજાવતો હતો."</f>
        <v xml:space="preserve">           જય ભારત સહ ઉપરોક્ત વિષય તથા સંદર્ભ અન્વયે આપ સાહેબશ્રીને જણાવવાનું કે અત્રેની ‌ પ્રાથમિક શાળા,તાલુકો : ‌‌‌‌‌‌‌‌, જિલ્લો :  માં હું ઉપશિક્ષક તરીકે ફરજ બજાવતો હતો.</v>
      </c>
    </row>
    <row r="12" spans="1:10" ht="64.8" customHeight="1" x14ac:dyDescent="0.75">
      <c r="A12" s="75" t="str">
        <f>"‌‌ ની બદલી હુકમ નં ‌‌‌‌: "&amp;INDEX!B2</f>
        <v xml:space="preserve">‌‌ ની બદલી હુકમ નં ‌‌‌‌: </v>
      </c>
      <c r="B12" s="75"/>
      <c r="C12" s="75"/>
      <c r="D12" s="75"/>
      <c r="E12" s="75"/>
      <c r="F12" s="75"/>
      <c r="G12" s="75"/>
      <c r="J12" s="43" t="str">
        <f>"‌‌ મારી આપ સાહેબશ્રીના હુકમ નં ‌‌‌‌: "&amp;INDEX!B2&amp;" થી આ જીલ્લામાં બદલી થતાં મારા જીલ્લામાંથી હું છૂટો થયેલ છું અને  આજ રોજ તારીખ "&amp;INDEX!B20&amp;" આ જીલ્લામાં હાજર થવા માટે આપ સાહેબશ્રીને નમ્ર અરજ કરું છું.મારા સાધનિક કાગળો આ સાથે બિડાણ કરેલ છે.જે આપશ્રીને વિદિત થાય."</f>
        <v>‌‌ મારી આપ સાહેબશ્રીના હુકમ નં ‌‌‌‌:  થી આ જીલ્લામાં બદલી થતાં મારા જીલ્લામાંથી હું છૂટો થયેલ છું અને  આજ રોજ તારીખ  આ જીલ્લામાં હાજર થવા માટે આપ સાહેબશ્રીને નમ્ર અરજ કરું છું.મારા સાધનિક કાગળો આ સાથે બિડાણ કરેલ છે.જે આપશ્રીને વિદિત થાય.</v>
      </c>
    </row>
    <row r="13" spans="1:10" ht="63.6" customHeight="1" x14ac:dyDescent="0.65">
      <c r="A13" s="4" t="s">
        <v>22</v>
      </c>
      <c r="B13" s="41">
        <f>INDEX!B3</f>
        <v>0</v>
      </c>
      <c r="C13" s="42" t="str">
        <f>"ના આધારે "&amp;INDEX!B14&amp;" પ્રાથમિક શાળા , "&amp;INDEX!B15&amp;"  પગારકેન્દ્ર શાળા/તાલુકા શાળા, "</f>
        <v xml:space="preserve">ના આધારે  પ્રાથમિક શાળા ,   પગારકેન્દ્ર શાળા/તાલુકા શાળા, </v>
      </c>
      <c r="D13" s="9"/>
      <c r="E13" s="9"/>
      <c r="F13" s="9"/>
      <c r="G13" s="9"/>
      <c r="J13" s="43" t="str">
        <f>"‌‌ મારી "&amp;INDEX!B16&amp;" જીલ્લામાં હુકમ નં ‌‌‌‌: "&amp;INDEX!B2&amp;" થી બદલી થતાં આજ રોજ તાલુકા કક્ષાએથી છૂટો થવા માટે આપ સાહેબશ્રીને નમ્ર અરજ કરું છું.મારા સાધનિક કાગળો આ સાથે બિડાણ કરેલ છે.જે આપશ્રીને વિદિત થાય."</f>
        <v>‌‌ મારી  જીલ્લામાં હુકમ નં ‌‌‌‌:  થી બદલી થતાં આજ રોજ તાલુકા કક્ષાએથી છૂટો થવા માટે આપ સાહેબશ્રીને નમ્ર અરજ કરું છું.મારા સાધનિક કાગળો આ સાથે બિડાણ કરેલ છે.જે આપશ્રીને વિદિત થાય.</v>
      </c>
    </row>
    <row r="14" spans="1:10" ht="27" customHeight="1" x14ac:dyDescent="0.65">
      <c r="A14" s="80" t="str">
        <f>" તાલુકો : ‌‌‌‌‌‌‌‌"&amp;INDEX!B17&amp;"ની શાળામાં તારીખ : "</f>
        <v xml:space="preserve"> તાલુકો : ‌‌‌‌‌‌‌‌ની શાળામાં તારીખ : </v>
      </c>
      <c r="B14" s="80"/>
      <c r="C14" s="80"/>
      <c r="D14" s="80"/>
      <c r="E14" s="41">
        <f>INDEX!B20</f>
        <v>0</v>
      </c>
      <c r="F14" s="80" t="str">
        <f>"ના રોજ શાળા સમય "&amp;INDEX!B19</f>
        <v xml:space="preserve">ના રોજ શાળા સમય </v>
      </c>
      <c r="G14" s="80"/>
    </row>
    <row r="15" spans="1:10" ht="27" customHeight="1" x14ac:dyDescent="0.65">
      <c r="A15" s="12" t="s">
        <v>30</v>
      </c>
      <c r="B15" s="4"/>
      <c r="C15" s="4"/>
      <c r="D15" s="4"/>
      <c r="E15" s="10"/>
      <c r="F15" s="4"/>
      <c r="G15" s="4"/>
    </row>
    <row r="16" spans="1:10" ht="27" customHeight="1" x14ac:dyDescent="0.65">
      <c r="A16" s="12"/>
      <c r="B16" s="4"/>
      <c r="C16" s="4"/>
      <c r="D16" s="4"/>
      <c r="E16" s="10"/>
      <c r="F16" s="4"/>
      <c r="G16" s="4"/>
    </row>
    <row r="17" spans="1:8" ht="21.6" x14ac:dyDescent="0.65">
      <c r="A17" s="77" t="s">
        <v>24</v>
      </c>
      <c r="B17" s="77"/>
      <c r="C17" s="76"/>
      <c r="D17" s="76"/>
      <c r="E17" s="76"/>
      <c r="F17" s="76"/>
      <c r="G17" s="12"/>
      <c r="H17" s="2"/>
    </row>
    <row r="18" spans="1:8" ht="21.6" x14ac:dyDescent="0.65">
      <c r="A18" s="1"/>
      <c r="B18" s="2"/>
      <c r="C18" s="2"/>
      <c r="D18" s="2"/>
      <c r="E18" s="2"/>
      <c r="F18" s="2"/>
      <c r="G18" s="2"/>
      <c r="H18" s="2"/>
    </row>
    <row r="19" spans="1:8" ht="21.6" x14ac:dyDescent="0.65">
      <c r="A19" s="1"/>
      <c r="B19" s="2"/>
      <c r="C19" s="2"/>
      <c r="D19" s="2"/>
      <c r="E19" s="2"/>
      <c r="F19" s="44" t="str">
        <f>INDEX!B14&amp;" પ્રાથમિક શાળા"</f>
        <v xml:space="preserve"> પ્રાથમિક શાળા</v>
      </c>
      <c r="G19" s="2"/>
      <c r="H19" s="2"/>
    </row>
    <row r="20" spans="1:8" ht="21.6" x14ac:dyDescent="0.65">
      <c r="A20" s="1"/>
      <c r="B20" s="2"/>
      <c r="C20" s="2"/>
      <c r="D20" s="2"/>
      <c r="E20" s="44" t="str">
        <f>"        તાલુકો:-"&amp;INDEX!B17&amp;", જીલ્લો:-"&amp;INDEX!B16</f>
        <v xml:space="preserve">        તાલુકો:-, જીલ્લો:-</v>
      </c>
      <c r="F20" s="2"/>
      <c r="G20" s="2"/>
      <c r="H20" s="2"/>
    </row>
    <row r="21" spans="1:8" ht="21.6" x14ac:dyDescent="0.65">
      <c r="A21" s="1"/>
      <c r="B21" s="2"/>
      <c r="C21" s="2"/>
      <c r="D21" s="2"/>
      <c r="E21" s="2"/>
      <c r="F21" s="2"/>
      <c r="G21" s="2"/>
      <c r="H21" s="2"/>
    </row>
    <row r="22" spans="1:8" ht="21.6" x14ac:dyDescent="0.65">
      <c r="A22" s="1" t="s">
        <v>3</v>
      </c>
    </row>
    <row r="23" spans="1:8" ht="21.6" x14ac:dyDescent="0.65">
      <c r="A23" s="39" t="str">
        <f>"(1) તા. પ્રા. શિ. અ. સાહેબશ્રી, "&amp;INDEX!B17</f>
        <v xml:space="preserve">(1) તા. પ્રા. શિ. અ. સાહેબશ્રી, </v>
      </c>
    </row>
    <row r="24" spans="1:8" ht="21.6" x14ac:dyDescent="0.65">
      <c r="A24" s="39" t="str">
        <f>"(2) બી. આર. સી. કો-ઓ.શ્રી,"&amp;INDEX!B17&amp;", એસએસએ પર નામ સુધારવા સારૂ"</f>
        <v>(2) બી. આર. સી. કો-ઓ.શ્રી,, એસએસએ પર નામ સુધારવા સારૂ</v>
      </c>
    </row>
    <row r="25" spans="1:8" ht="21.6" x14ac:dyDescent="0.65">
      <c r="A25" s="39" t="str">
        <f>"(3) ‌‌‌આચાર્યશ્રી, "&amp;INDEX!B15&amp;" પગારકેન્દ્ર શાળા"</f>
        <v>(3) ‌‌‌આચાર્યશ્રી,  પગારકેન્દ્ર શાળા</v>
      </c>
      <c r="B25" s="3"/>
      <c r="C25" s="3"/>
      <c r="D25" s="3"/>
      <c r="E25" s="3"/>
      <c r="F25" s="3"/>
      <c r="G25" s="3"/>
      <c r="H25" s="3"/>
    </row>
    <row r="26" spans="1:8" ht="21.6" x14ac:dyDescent="0.65">
      <c r="A26" s="1" t="s">
        <v>4</v>
      </c>
    </row>
    <row r="30" spans="1:8" x14ac:dyDescent="0.3">
      <c r="B30" s="3"/>
      <c r="C30" s="3"/>
      <c r="D30" s="3"/>
      <c r="E30" s="3"/>
      <c r="F30" s="3"/>
      <c r="G30" s="3"/>
      <c r="H30" s="3"/>
    </row>
  </sheetData>
  <sheetProtection algorithmName="SHA-512" hashValue="iEQeGyC7o0+hzwQfLyj4WRQfiQfSz0WsoNxMymCpoKTMwRhQexeok5sa8EgDVhvnKGkwD9f/11O4dM0V6sGryA==" saltValue="ySxB+Oms9VOYgKxD7Weo+g==" spinCount="100000" sheet="1" objects="1" scenarios="1"/>
  <mergeCells count="8">
    <mergeCell ref="A17:B17"/>
    <mergeCell ref="C17:F17"/>
    <mergeCell ref="B8:G8"/>
    <mergeCell ref="B9:G9"/>
    <mergeCell ref="A11:G11"/>
    <mergeCell ref="A12:G12"/>
    <mergeCell ref="A14:D14"/>
    <mergeCell ref="F14:G14"/>
  </mergeCells>
  <pageMargins left="0.46" right="0.46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54</vt:i4>
      </vt:variant>
    </vt:vector>
  </HeadingPairs>
  <TitlesOfParts>
    <vt:vector size="66" baseType="lpstr">
      <vt:lpstr>INDEX</vt:lpstr>
      <vt:lpstr>છુટા થયા નો રિપોર્ટ </vt:lpstr>
      <vt:lpstr>છુટા કર્યાનો રિપોર્ટ લેટરપેડ</vt:lpstr>
      <vt:lpstr>હાજર થયા નો રિપોર્ટ </vt:lpstr>
      <vt:lpstr>હાજર કર્યાનો રિપોર્ટ લેટરપેડ</vt:lpstr>
      <vt:lpstr>છુટા થયા નો રિપોર્ટ જીલ્લો</vt:lpstr>
      <vt:lpstr>તાલુકામાં છુટા શિક્ષક ની અરજી</vt:lpstr>
      <vt:lpstr>જીલ્લામાં છુટા શિક્ષક ની અરજી</vt:lpstr>
      <vt:lpstr>1 છુટા થયા નો રિપોર્ટ TPEO</vt:lpstr>
      <vt:lpstr>જીલ્લામાં હાજર શિક્ષકની અરજી </vt:lpstr>
      <vt:lpstr>તાલુકામાં હાજર શિક્ષકની અરજ</vt:lpstr>
      <vt:lpstr>1 હાજર થયા નો રિપોર્ટ TPEO</vt:lpstr>
      <vt:lpstr>'1 છુટા થયા નો રિપોર્ટ TPEO'!_GoBack</vt:lpstr>
      <vt:lpstr>'1 હાજર થયા નો રિપોર્ટ TPEO'!_GoBack</vt:lpstr>
      <vt:lpstr>'છુટા કર્યાનો રિપોર્ટ લેટરપેડ'!_GoBack</vt:lpstr>
      <vt:lpstr>'છુટા થયા નો રિપોર્ટ '!_GoBack</vt:lpstr>
      <vt:lpstr>'છુટા થયા નો રિપોર્ટ જીલ્લો'!_GoBack</vt:lpstr>
      <vt:lpstr>'જીલ્લામાં છુટા શિક્ષક ની અરજી'!_GoBack</vt:lpstr>
      <vt:lpstr>'જીલ્લામાં હાજર શિક્ષકની અરજી '!_GoBack</vt:lpstr>
      <vt:lpstr>'તાલુકામાં છુટા શિક્ષક ની અરજી'!_GoBack</vt:lpstr>
      <vt:lpstr>'તાલુકામાં હાજર શિક્ષકની અરજ'!_GoBack</vt:lpstr>
      <vt:lpstr>'હાજર કર્યાનો રિપોર્ટ લેટરપેડ'!_GoBack</vt:lpstr>
      <vt:lpstr>'હાજર થયા નો રિપોર્ટ '!_GoBack</vt:lpstr>
      <vt:lpstr>'છુટા કર્યાનો રિપોર્ટ લેટરપેડ'!Print_Area</vt:lpstr>
      <vt:lpstr>'છુટા થયા નો રિપોર્ટ '!Print_Area</vt:lpstr>
      <vt:lpstr>'છુટા થયા નો રિપોર્ટ જીલ્લો'!Print_Area</vt:lpstr>
      <vt:lpstr>'જીલ્લામાં છુટા શિક્ષક ની અરજી'!Print_Area</vt:lpstr>
      <vt:lpstr>'જીલ્લામાં હાજર શિક્ષકની અરજી '!Print_Area</vt:lpstr>
      <vt:lpstr>'તાલુકામાં છુટા શિક્ષક ની અરજી'!Print_Area</vt:lpstr>
      <vt:lpstr>'તાલુકામાં હાજર શિક્ષકની અરજ'!Print_Area</vt:lpstr>
      <vt:lpstr>'હાજર કર્યાનો રિપોર્ટ લેટરપેડ'!Print_Area</vt:lpstr>
      <vt:lpstr>'હાજર થયા નો રિપોર્ટ '!Print_Area</vt:lpstr>
      <vt:lpstr>અમદાવાદ</vt:lpstr>
      <vt:lpstr>અમરેલી</vt:lpstr>
      <vt:lpstr>અરવલ્લી</vt:lpstr>
      <vt:lpstr>આણંદ</vt:lpstr>
      <vt:lpstr>કચ્છ</vt:lpstr>
      <vt:lpstr>ખેડા</vt:lpstr>
      <vt:lpstr>ગાંધીનગર</vt:lpstr>
      <vt:lpstr>ગીર_સોમનાથ</vt:lpstr>
      <vt:lpstr>છોટાઉદેપુર</vt:lpstr>
      <vt:lpstr>જામનગર</vt:lpstr>
      <vt:lpstr>જીલ્લો</vt:lpstr>
      <vt:lpstr>જૂનાગઢ</vt:lpstr>
      <vt:lpstr>ડાંગ</vt:lpstr>
      <vt:lpstr>તાપી</vt:lpstr>
      <vt:lpstr>દાહોદ</vt:lpstr>
      <vt:lpstr>દેવભૂમિ_દ્વારકા</vt:lpstr>
      <vt:lpstr>નર્મદા</vt:lpstr>
      <vt:lpstr>નવસારી</vt:lpstr>
      <vt:lpstr>પંચમહાલ</vt:lpstr>
      <vt:lpstr>પાટણ</vt:lpstr>
      <vt:lpstr>પોરબંદર</vt:lpstr>
      <vt:lpstr>બનાસકાંઠા</vt:lpstr>
      <vt:lpstr>બોટાદ</vt:lpstr>
      <vt:lpstr>ભરૂચ</vt:lpstr>
      <vt:lpstr>ભાવનગર</vt:lpstr>
      <vt:lpstr>મહીસાગર</vt:lpstr>
      <vt:lpstr>મહેસાણા</vt:lpstr>
      <vt:lpstr>મોરબી</vt:lpstr>
      <vt:lpstr>રાજકોટ</vt:lpstr>
      <vt:lpstr>વડોદરા</vt:lpstr>
      <vt:lpstr>વલસાડ</vt:lpstr>
      <vt:lpstr>સાબરકાંઠા</vt:lpstr>
      <vt:lpstr>સુરત</vt:lpstr>
      <vt:lpstr>સુરેન્દ્રનગર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2023-07-29T07:51:00Z</dcterms:modified>
</cp:coreProperties>
</file>