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9328"/>
  <workbookPr defaultThemeVersion="153222"/>
  <bookViews>
    <workbookView xWindow="-108" yWindow="-108" windowWidth="23256" windowHeight="13896" activeTab="1"/>
  </bookViews>
  <sheets>
    <sheet name="New regime page 1" sheetId="1" r:id="rId1"/>
    <sheet name="new regime 2" sheetId="2" r:id="rId2"/>
  </sheets>
  <calcPr calcId="191029"/>
</workbook>
</file>

<file path=xl/sharedStrings.xml><?xml version="1.0" encoding="utf-8"?>
<sst xmlns="http://schemas.openxmlformats.org/spreadsheetml/2006/main" uniqueCount="83" count="83">
  <si>
    <t>નાણાકીય વર્ષ</t>
  </si>
  <si>
    <t>આકારણી વર્ષ</t>
  </si>
  <si>
    <t>કર્મચારીનું નામ:</t>
  </si>
  <si>
    <t>પે.સેન્ટર નું નામ</t>
  </si>
  <si>
    <t>પિતાનું પુરૂં નામ:</t>
  </si>
  <si>
    <t>જન્મ તારીખ:</t>
  </si>
  <si>
    <t>પ્રા. શાળા નું નામ:</t>
  </si>
  <si>
    <t>શાળા નો પીનકોડ નંબર:</t>
  </si>
  <si>
    <t>રહેઠાણ નું પૂરૂં સરનામું</t>
  </si>
  <si>
    <t>રહેઠાણ નો પીનકોડ નંબર</t>
  </si>
  <si>
    <t>મોબાઈલ નં.</t>
  </si>
  <si>
    <t>ઇન્કમટેક્ષ PAN (કેપિટલ અક્ષરમાં)</t>
  </si>
  <si>
    <t>આધાર કાર્ડ નં.</t>
  </si>
  <si>
    <t>બેન્ક એકાઉન્ટ નંબર</t>
  </si>
  <si>
    <t>બેંક બ્રાન્ચ</t>
  </si>
  <si>
    <t>ઈ.મેલ આઇ. ડી</t>
  </si>
  <si>
    <t>IFSC CODE</t>
  </si>
  <si>
    <t>કુલ પગાર</t>
  </si>
  <si>
    <t>મોંઘવારી તફાવત</t>
  </si>
  <si>
    <t>ઉ.પ.ધો. તફાવત બિલ</t>
  </si>
  <si>
    <t>કુલ</t>
  </si>
  <si>
    <t>[A] પગારની કુલ આવક</t>
  </si>
  <si>
    <t>[B] વ્યાજ આવક: (૧) બેંક તમામ બચત ખાતાના વ્યાજ (ફરજીયાત લખવું)</t>
  </si>
  <si>
    <t>(૨) એન.એસ.સી. વ્યાજ/F.D.નુ વ્યાજ/બેંક રિકરિંગ વ્યાજ</t>
  </si>
  <si>
    <t>અન્ય  આવક:</t>
  </si>
  <si>
    <t>કુલ:</t>
  </si>
  <si>
    <t>કુલ ગ્રોસ આવક: [C] મુજબ</t>
  </si>
  <si>
    <t>કરપાત્ર આવક: (નજીકના ૧૦ રૂપિયામાં)</t>
  </si>
  <si>
    <t>કરપાત્ર આવકની ગણતરી</t>
  </si>
  <si>
    <t>માસ</t>
  </si>
  <si>
    <t>ટેક્ષની કપાત</t>
  </si>
  <si>
    <t>NIL</t>
  </si>
  <si>
    <t>બાકી આવકવેરો</t>
  </si>
  <si>
    <t>અન્ય કપાયેલ ટેક્ષ</t>
  </si>
  <si>
    <t>બાદ: ચાલુ વર્ષમાં કપાત કરેલ /એડવાન્સ ટેક્ષ</t>
  </si>
  <si>
    <t>કર્મચારી ની સહી તથા હોદ્દો</t>
  </si>
  <si>
    <t>આચાર્યની સહી</t>
  </si>
  <si>
    <t xml:space="preserve">આવકવેરા ગણતરી પત્રક (નવા  સ્લેબ મુજબ) ( NEW REGIME ) </t>
  </si>
  <si>
    <t xml:space="preserve">NDCPS કપાત </t>
  </si>
  <si>
    <t>અન્ય આવક / પુરવણી બિલ</t>
  </si>
  <si>
    <t>બાદ</t>
  </si>
  <si>
    <t>ઉપ ધો એડ. ટેક્સ</t>
  </si>
  <si>
    <t>સ્થળ</t>
  </si>
  <si>
    <t>તારીખ</t>
  </si>
  <si>
    <t xml:space="preserve">NDCPS મા સરકાર શ્રી નો હિસ્સો </t>
  </si>
  <si>
    <t>તાલુકા પંચાયત   નડીઆદ     (શિક્ષણ શાખા)</t>
  </si>
  <si>
    <t xml:space="preserve">( 1 ) NDCPS મા સરકાર શ્રી નો હિસ્સો </t>
  </si>
  <si>
    <t>(૨) સ્ટાડૅડ ડિડકશન (તમામને રૂ.75૦૦૦)(US/16)</t>
  </si>
  <si>
    <t xml:space="preserve">૨૦૨૫-૨૬ </t>
  </si>
  <si>
    <t xml:space="preserve">૨૦૨૬-૨૭ </t>
  </si>
  <si>
    <t>વર્ષ ૨૦૨૫-૨૬ નો માસવાર પગાર</t>
  </si>
  <si>
    <t xml:space="preserve">માર્ચ પેઇડ એપ્રિલ ૨૫ </t>
  </si>
  <si>
    <t xml:space="preserve">એપ્રિલ પેઇડ મે ૨૫ </t>
  </si>
  <si>
    <t xml:space="preserve">મેં પેઇડ જૂન ૨૫ </t>
  </si>
  <si>
    <t xml:space="preserve">જૂન પેઇડ જુલાઈ ૨૫ </t>
  </si>
  <si>
    <t xml:space="preserve">જુલાઈ પેઇડ ઓગસ્ટ ૨૫ </t>
  </si>
  <si>
    <t xml:space="preserve">ઓગસ્ટ પેઇડ સપ્ટેમ્બર ૨૫ </t>
  </si>
  <si>
    <t xml:space="preserve">સપ્ટેમ્બર પેઇડ ઓક્ટો ૨૫ </t>
  </si>
  <si>
    <t xml:space="preserve">ઓક્ટો પેઇડ ઑક્ટો  ૨૫ </t>
  </si>
  <si>
    <t xml:space="preserve">નવે પેઇડ ડિસે ૨૫ </t>
  </si>
  <si>
    <t xml:space="preserve">ડિસે પેઇડ જાન્યુ. 2૬ </t>
  </si>
  <si>
    <t xml:space="preserve">જાન્યુ. પેઈડ ફેબ્રુ. 2૬ </t>
  </si>
  <si>
    <t xml:space="preserve">ફેબ્રુઆરી પેઇડ માર્ચ 2૬ </t>
  </si>
  <si>
    <t xml:space="preserve">[C ]  એકંદરે કુલ આવક:(A+B) </t>
  </si>
  <si>
    <t>[D ]  (U/S 80 CCD- 2) મુજબ બાદ મળતી  કપાત</t>
  </si>
  <si>
    <t>[E ] કરપાત્ર આવક  [C] - [D]</t>
  </si>
  <si>
    <t>૩. રૂ. ૮,૦૦૦૦૧ થી ૧૨,૦૦,૦૦૦  સુધીની રકમના ૧૦ %</t>
  </si>
  <si>
    <t>૨. રૂ. ૪,૦૦ ,૦૦૧  થી ૮,૦૦,૦૦  સુધીની રકમના ૫ %</t>
  </si>
  <si>
    <t>૬  રૂ.૨૦,૦૦,૦૦૧ થી ૨૪,૦૦,૦૦૦ સુધી ની રકમ ના ૨૫ %</t>
  </si>
  <si>
    <t>૧  પ્રથમ રૂ. ૪,૦૦,૦૦૦  સુધી</t>
  </si>
  <si>
    <t>[F] આવક વેરાની રકમ</t>
  </si>
  <si>
    <t>ઉપરની ગણતરી મુજબ આવકવેરાની કુલ રકમ [F] મુજબ</t>
  </si>
  <si>
    <t>[G] ઉમેરો એજ્યુકેશન સેસ 3% તથા મેડીકલ સેસ 1% કુલ 4 %</t>
  </si>
  <si>
    <t>[H] ભરવાપાત્ર આવકવેરાની રકામ</t>
  </si>
  <si>
    <t>[I] કલમ ૮૯ (૧) ઇ મુજબ બાદ જો હોય તો</t>
  </si>
  <si>
    <t>[J] કલમ ૮૯ (૧) ઇ મુજબ બાદ કર્યા બાદ રહેતી રકમ</t>
  </si>
  <si>
    <t>[K] બાકી રહેતા આવક વેરાની રકમ</t>
  </si>
  <si>
    <t>બાદ રિબેટ 87 A (મહત્તમ રૂ. ૬૦,૦૦૦ ) કરપાત્ર આવક (E) મુજબ ૧૨  લાખ સુધી હોય તો જ ૧૨ લાખથી વધુ આવક હોય તો આ લાભ મળશે નહીં</t>
  </si>
  <si>
    <t>૦૧/૦૧/૨૫ થી ૩૧/૦૩/૨૫ ( ૨% )</t>
  </si>
  <si>
    <t>૧/૦૭/૨૫  થી ૩૦/૯ /૨૫  ( ૩ % )</t>
  </si>
  <si>
    <t>૪. રૂ.૧૨,૦૦,૦૦૧  થી ૧૬,૦૦૦૦૦ સુધી ની રકમ ના  ૧૫ %</t>
  </si>
  <si>
    <t>૫ . રૂ.૧૬,૦૦,૦૦૧  થી ૨૦,૦૦,૦૦૦ સુધી ની રકમ ના ૨૦ %</t>
  </si>
  <si>
    <t>૭ રૂ.૨૪,૦૦,૦૦૦ થી વધુ રકમ ના ૩૦ %</t>
  </si>
</sst>
</file>

<file path=xl/styles.xml><?xml version="1.0" encoding="utf-8"?>
<styleSheet xmlns="http://schemas.openxmlformats.org/spreadsheetml/2006/main">
  <numFmts count="5">
    <numFmt numFmtId="0" formatCode="General"/>
    <numFmt numFmtId="14" formatCode="dd/mm/yyyy"/>
    <numFmt numFmtId="164" formatCode="[$-7000447]0"/>
    <numFmt numFmtId="1" formatCode="0"/>
    <numFmt numFmtId="49" formatCode="@"/>
  </numFmts>
  <fonts count="36">
    <font>
      <name val="Calibri"/>
      <sz val="11"/>
    </font>
    <font>
      <name val="Times New Roman"/>
      <b/>
      <sz val="11"/>
      <color rgb="FF000000"/>
    </font>
    <font>
      <name val="Calibri"/>
      <sz val="11"/>
    </font>
    <font>
      <name val="Shruti"/>
      <b/>
      <sz val="11"/>
      <color rgb="FF000000"/>
    </font>
    <font>
      <name val="Shruti"/>
      <b/>
      <sz val="11"/>
      <color rgb="FF000000"/>
    </font>
    <font>
      <name val="Times New Roman"/>
      <b/>
      <sz val="11"/>
      <color rgb="FF000000"/>
    </font>
    <font>
      <name val="Shruti"/>
      <b/>
      <sz val="10"/>
      <color rgb="FF000000"/>
    </font>
    <font>
      <name val="Shruti"/>
      <b/>
      <sz val="9"/>
      <color rgb="FF000000"/>
    </font>
    <font>
      <name val="Shruti"/>
      <b/>
      <u/>
      <sz val="11"/>
      <color rgb="FF0000FF"/>
    </font>
    <font>
      <name val="Times New Roman"/>
      <b/>
      <sz val="10"/>
      <color rgb="FF000000"/>
    </font>
    <font>
      <name val="Shruti"/>
      <b/>
      <sz val="12"/>
      <color rgb="FF000000"/>
    </font>
    <font>
      <name val="Calibri"/>
      <sz val="12"/>
      <color rgb="FF000000"/>
    </font>
    <font>
      <name val="Calibri"/>
      <sz val="12"/>
    </font>
    <font>
      <name val="Times New Roman"/>
      <b/>
      <sz val="12"/>
      <color rgb="FF000000"/>
    </font>
    <font>
      <name val="Times New Roman"/>
      <b/>
      <sz val="9"/>
      <color rgb="FF000000"/>
    </font>
    <font>
      <name val="Calibri"/>
      <sz val="10"/>
    </font>
    <font>
      <name val="Arimo"/>
      <b/>
      <sz val="8"/>
      <color rgb="FF000000"/>
    </font>
    <font>
      <name val="Times New Roman"/>
      <b/>
      <sz val="8"/>
      <color rgb="FF000000"/>
    </font>
    <font>
      <name val="Times New Roman"/>
      <b/>
      <sz val="8"/>
      <color rgb="FF000000"/>
    </font>
    <font>
      <name val="Calibri"/>
      <b/>
      <sz val="10"/>
    </font>
    <font>
      <name val="Times New Roman"/>
      <b/>
      <sz val="10"/>
      <color rgb="FF000000"/>
    </font>
    <font>
      <name val="Calibri"/>
      <sz val="11"/>
      <color rgb="FF000000"/>
    </font>
    <font>
      <name val="Arimo"/>
      <b/>
      <sz val="11"/>
      <color rgb="FF000000"/>
    </font>
    <font>
      <name val="Arimo"/>
      <b/>
      <sz val="10"/>
      <color rgb="FF000000"/>
    </font>
    <font>
      <name val="Lmg-arun"/>
      <sz val="12"/>
      <color rgb="FF000000"/>
    </font>
    <font>
      <name val="Times New Roman"/>
      <sz val="11"/>
      <color rgb="FF000000"/>
    </font>
    <font>
      <name val="Lmg-arun"/>
      <sz val="11"/>
      <color rgb="FF000000"/>
    </font>
    <font>
      <name val="Times New Roman"/>
      <sz val="14"/>
      <color rgb="FF000000"/>
    </font>
    <font>
      <name val="Times New Roman"/>
      <sz val="11"/>
      <color rgb="FF000000"/>
    </font>
    <font>
      <name val="Times New Roman"/>
      <sz val="14"/>
    </font>
    <font>
      <name val="Times New Roman"/>
      <sz val="14"/>
      <color rgb="FF000000"/>
    </font>
    <font>
      <name val="Times New Roman"/>
      <b/>
      <sz val="9"/>
      <color rgb="FF000000"/>
    </font>
    <font>
      <name val="Calibri"/>
      <b/>
      <sz val="11"/>
    </font>
    <font>
      <name val="Times New Roman"/>
      <sz val="12"/>
      <color rgb="FF000000"/>
    </font>
    <font>
      <name val="Times New Roman"/>
      <sz val="10"/>
      <color rgb="FF000000"/>
    </font>
    <font>
      <name val="Times New Roman"/>
      <b/>
      <sz val="14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bottom"/>
    </xf>
    <xf numFmtId="0" fontId="2" fillId="0" borderId="6" xfId="0" applyFont="1" applyBorder="1" applyAlignment="1">
      <alignment vertical="bottom"/>
    </xf>
    <xf numFmtId="0" fontId="3" fillId="0" borderId="7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vertical="bottom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vertical="bottom"/>
    </xf>
    <xf numFmtId="0" fontId="3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vertical="bottom"/>
    </xf>
    <xf numFmtId="0" fontId="3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vertical="bottom"/>
    </xf>
    <xf numFmtId="0" fontId="3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vertical="bottom"/>
    </xf>
    <xf numFmtId="14" fontId="3" fillId="0" borderId="14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vertical="bottom"/>
    </xf>
    <xf numFmtId="0" fontId="6" fillId="0" borderId="14" xfId="0" applyFont="1" applyBorder="1" applyAlignment="1">
      <alignment horizontal="left" vertical="center"/>
    </xf>
    <xf numFmtId="164" fontId="3" fillId="0" borderId="1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bottom"/>
    </xf>
    <xf numFmtId="0" fontId="2" fillId="0" borderId="19" xfId="0" applyFont="1" applyBorder="1" applyAlignment="1">
      <alignment vertical="bottom"/>
    </xf>
    <xf numFmtId="0" fontId="6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vertical="bottom"/>
    </xf>
    <xf numFmtId="0" fontId="2" fillId="0" borderId="22" xfId="0" applyFont="1" applyBorder="1" applyAlignment="1">
      <alignment vertical="bottom"/>
    </xf>
    <xf numFmtId="0" fontId="2" fillId="0" borderId="23" xfId="0" applyFont="1" applyBorder="1" applyAlignment="1">
      <alignment vertical="bottom"/>
    </xf>
    <xf numFmtId="0" fontId="3" fillId="0" borderId="24" xfId="0" applyFont="1" applyBorder="1">
      <alignment vertical="center"/>
    </xf>
    <xf numFmtId="164" fontId="3" fillId="0" borderId="9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1" fontId="3" fillId="0" borderId="9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bottom"/>
    </xf>
    <xf numFmtId="49" fontId="3" fillId="0" borderId="9" xfId="0" applyNumberFormat="1" applyFont="1" applyBorder="1" applyAlignment="1">
      <alignment horizontal="center" vertical="top"/>
    </xf>
    <xf numFmtId="49" fontId="2" fillId="0" borderId="5" xfId="0" applyNumberFormat="1" applyFont="1" applyBorder="1" applyAlignment="1">
      <alignment vertical="bottom"/>
    </xf>
    <xf numFmtId="49" fontId="2" fillId="0" borderId="6" xfId="0" applyNumberFormat="1" applyFont="1" applyBorder="1" applyAlignment="1">
      <alignment vertical="bottom"/>
    </xf>
    <xf numFmtId="0" fontId="3" fillId="0" borderId="29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bottom"/>
    </xf>
    <xf numFmtId="0" fontId="12" fillId="0" borderId="33" xfId="0" applyFont="1" applyBorder="1" applyAlignment="1">
      <alignment vertical="bottom"/>
    </xf>
    <xf numFmtId="0" fontId="13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vertical="bottom"/>
    </xf>
    <xf numFmtId="0" fontId="12" fillId="0" borderId="36" xfId="0" applyFont="1" applyBorder="1" applyAlignment="1">
      <alignment vertical="bottom"/>
    </xf>
    <xf numFmtId="0" fontId="14" fillId="0" borderId="34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5" fillId="0" borderId="38" xfId="0" applyFont="1" applyBorder="1" applyAlignment="1">
      <alignment vertical="bottom"/>
    </xf>
    <xf numFmtId="0" fontId="12" fillId="0" borderId="32" xfId="0" applyFont="1" applyBorder="1" applyAlignment="1">
      <alignment vertical="bottom"/>
    </xf>
    <xf numFmtId="0" fontId="12" fillId="0" borderId="0" xfId="0" applyFont="1" applyBorder="1" applyAlignment="1">
      <alignment vertical="bottom"/>
    </xf>
    <xf numFmtId="0" fontId="12" fillId="0" borderId="30" xfId="0" applyFont="1" applyBorder="1" applyAlignment="1">
      <alignment vertical="bottom"/>
    </xf>
    <xf numFmtId="0" fontId="12" fillId="0" borderId="22" xfId="0" applyFont="1" applyBorder="1" applyAlignment="1">
      <alignment vertical="bottom"/>
    </xf>
    <xf numFmtId="0" fontId="12" fillId="0" borderId="23" xfId="0" applyFont="1" applyBorder="1" applyAlignment="1">
      <alignment vertical="bottom"/>
    </xf>
    <xf numFmtId="0" fontId="14" fillId="0" borderId="3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9" fillId="0" borderId="40" xfId="0" applyFont="1" applyBorder="1">
      <alignment vertical="center"/>
    </xf>
    <xf numFmtId="0" fontId="3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bottom"/>
    </xf>
    <xf numFmtId="0" fontId="2" fillId="0" borderId="43" xfId="0" applyFont="1" applyBorder="1" applyAlignment="1">
      <alignment vertical="bottom"/>
    </xf>
    <xf numFmtId="0" fontId="3" fillId="0" borderId="35" xfId="0" applyFont="1" applyBorder="1" applyAlignment="1">
      <alignment horizontal="center" vertical="center"/>
    </xf>
    <xf numFmtId="0" fontId="2" fillId="0" borderId="35" xfId="0" applyFont="1" applyBorder="1" applyAlignment="1">
      <alignment vertical="bottom"/>
    </xf>
    <xf numFmtId="0" fontId="2" fillId="0" borderId="36" xfId="0" applyFont="1" applyBorder="1" applyAlignment="1">
      <alignment vertical="bottom"/>
    </xf>
    <xf numFmtId="0" fontId="3" fillId="2" borderId="41" xfId="0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2" fillId="0" borderId="0" xfId="0" applyFont="1" applyBorder="1" applyAlignment="1">
      <alignment vertical="bottom"/>
    </xf>
    <xf numFmtId="0" fontId="2" fillId="0" borderId="39" xfId="0" applyFont="1" applyBorder="1" applyAlignment="1">
      <alignment vertical="bottom"/>
    </xf>
    <xf numFmtId="0" fontId="1" fillId="0" borderId="40" xfId="0" applyFont="1" applyBorder="1" applyAlignment="1">
      <alignment horizontal="center" vertical="center"/>
    </xf>
    <xf numFmtId="0" fontId="16" fillId="0" borderId="40" xfId="0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7" fillId="0" borderId="40" xfId="0" applyFont="1" applyBorder="1">
      <alignment vertical="center"/>
    </xf>
    <xf numFmtId="0" fontId="18" fillId="0" borderId="45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5" xfId="0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3" borderId="9" xfId="0" applyFont="1" applyFill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3" borderId="35" xfId="0" applyFont="1" applyFill="1" applyBorder="1">
      <alignment vertical="center"/>
    </xf>
    <xf numFmtId="0" fontId="3" fillId="3" borderId="37" xfId="0" applyFont="1" applyFill="1" applyBorder="1">
      <alignment vertical="center"/>
    </xf>
    <xf numFmtId="0" fontId="3" fillId="0" borderId="4" xfId="0" applyFont="1" applyBorder="1">
      <alignment vertical="center"/>
    </xf>
    <xf numFmtId="0" fontId="3" fillId="0" borderId="9" xfId="0" applyFont="1" applyBorder="1" applyAlignment="1">
      <alignment horizontal="right" vertical="center"/>
    </xf>
    <xf numFmtId="0" fontId="3" fillId="3" borderId="9" xfId="0" applyFont="1" applyFill="1" applyBorder="1" applyAlignment="1">
      <alignment horizontal="right" vertical="center"/>
    </xf>
    <xf numFmtId="0" fontId="9" fillId="0" borderId="47" xfId="0" applyFont="1" applyBorder="1">
      <alignment vertical="center"/>
    </xf>
    <xf numFmtId="0" fontId="19" fillId="0" borderId="35" xfId="0" applyFont="1" applyBorder="1" applyAlignment="1">
      <alignment vertical="bottom"/>
    </xf>
    <xf numFmtId="0" fontId="19" fillId="0" borderId="36" xfId="0" applyFont="1" applyBorder="1" applyAlignment="1">
      <alignment vertical="bottom"/>
    </xf>
    <xf numFmtId="0" fontId="3" fillId="0" borderId="9" xfId="0" applyFont="1" applyBorder="1">
      <alignment vertical="center"/>
    </xf>
    <xf numFmtId="0" fontId="2" fillId="0" borderId="37" xfId="0" applyFont="1" applyBorder="1" applyAlignment="1">
      <alignment vertical="bottom"/>
    </xf>
    <xf numFmtId="0" fontId="20" fillId="0" borderId="47" xfId="0" applyFont="1" applyBorder="1" applyAlignment="1">
      <alignment horizontal="left" vertical="bottom"/>
    </xf>
    <xf numFmtId="0" fontId="3" fillId="0" borderId="8" xfId="0" applyFont="1" applyBorder="1" applyAlignment="1">
      <alignment horizontal="right" vertical="center"/>
    </xf>
    <xf numFmtId="0" fontId="21" fillId="0" borderId="0" xfId="0" applyBorder="1" applyAlignment="1">
      <alignment vertical="bottom"/>
    </xf>
    <xf numFmtId="0" fontId="22" fillId="0" borderId="4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23" fillId="0" borderId="47" xfId="0" applyFont="1" applyBorder="1">
      <alignment vertical="center"/>
    </xf>
    <xf numFmtId="0" fontId="23" fillId="0" borderId="35" xfId="0" applyFont="1" applyBorder="1">
      <alignment vertical="center"/>
    </xf>
    <xf numFmtId="0" fontId="23" fillId="0" borderId="36" xfId="0" applyFont="1" applyBorder="1">
      <alignment vertical="center"/>
    </xf>
    <xf numFmtId="0" fontId="22" fillId="0" borderId="9" xfId="0" applyFont="1" applyBorder="1">
      <alignment vertical="center"/>
    </xf>
    <xf numFmtId="0" fontId="22" fillId="0" borderId="8" xfId="0" applyFont="1" applyBorder="1">
      <alignment vertical="center"/>
    </xf>
    <xf numFmtId="0" fontId="3" fillId="0" borderId="41" xfId="0" applyFont="1" applyBorder="1">
      <alignment vertical="center"/>
    </xf>
    <xf numFmtId="0" fontId="21" fillId="0" borderId="42" xfId="0" applyBorder="1" applyAlignment="1">
      <alignment vertical="bottom"/>
    </xf>
    <xf numFmtId="0" fontId="21" fillId="0" borderId="43" xfId="0" applyBorder="1" applyAlignment="1">
      <alignment vertical="bottom"/>
    </xf>
    <xf numFmtId="0" fontId="3" fillId="0" borderId="0" xfId="0" applyFont="1" applyBorder="1">
      <alignment vertical="center"/>
    </xf>
    <xf numFmtId="0" fontId="4" fillId="0" borderId="48" xfId="0" applyFont="1" applyBorder="1">
      <alignment vertical="center"/>
    </xf>
    <xf numFmtId="0" fontId="2" fillId="0" borderId="49" xfId="0" applyFont="1" applyBorder="1" applyAlignment="1">
      <alignment vertical="bottom"/>
    </xf>
    <xf numFmtId="0" fontId="3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vertical="bottom"/>
    </xf>
    <xf numFmtId="0" fontId="3" fillId="0" borderId="51" xfId="0" applyFont="1" applyBorder="1">
      <alignment vertical="center"/>
    </xf>
    <xf numFmtId="0" fontId="2" fillId="0" borderId="52" xfId="0" applyFont="1" applyBorder="1" applyAlignment="1">
      <alignment vertical="bottom"/>
    </xf>
    <xf numFmtId="0" fontId="2" fillId="0" borderId="53" xfId="0" applyFont="1" applyBorder="1" applyAlignment="1">
      <alignment vertical="bottom"/>
    </xf>
    <xf numFmtId="0" fontId="24" fillId="0" borderId="0" xfId="0" applyFont="1">
      <alignment vertical="center"/>
    </xf>
    <xf numFmtId="0" fontId="25" fillId="0" borderId="0" xfId="0" applyFont="1" applyAlignment="1">
      <alignment vertical="bottom"/>
    </xf>
    <xf numFmtId="0" fontId="26" fillId="0" borderId="0" xfId="0" applyFont="1" applyAlignment="1">
      <alignment vertical="bottom"/>
    </xf>
    <xf numFmtId="0" fontId="27" fillId="0" borderId="54" xfId="0" applyFont="1" applyBorder="1" applyAlignment="1">
      <alignment horizontal="left" vertical="center"/>
    </xf>
    <xf numFmtId="0" fontId="2" fillId="0" borderId="55" xfId="0" applyFont="1" applyBorder="1" applyAlignment="1">
      <alignment vertical="bottom"/>
    </xf>
    <xf numFmtId="0" fontId="27" fillId="0" borderId="55" xfId="0" applyFont="1" applyBorder="1">
      <alignment vertical="center"/>
    </xf>
    <xf numFmtId="0" fontId="27" fillId="0" borderId="56" xfId="0" applyFont="1" applyBorder="1" applyAlignment="1">
      <alignment horizontal="right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27" fillId="0" borderId="54" xfId="0" applyFont="1" applyBorder="1" applyAlignment="1">
      <alignment horizontal="right" vertical="center"/>
    </xf>
    <xf numFmtId="0" fontId="27" fillId="0" borderId="57" xfId="0" applyFont="1" applyBorder="1" applyAlignment="1">
      <alignment horizontal="right" vertical="center"/>
    </xf>
    <xf numFmtId="0" fontId="27" fillId="0" borderId="0" xfId="0" applyFont="1" applyBorder="1">
      <alignment vertical="center"/>
    </xf>
    <xf numFmtId="0" fontId="27" fillId="0" borderId="9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27" fillId="0" borderId="48" xfId="0" applyFont="1" applyBorder="1" applyAlignment="1">
      <alignment horizontal="right" vertical="center"/>
    </xf>
    <xf numFmtId="0" fontId="27" fillId="0" borderId="58" xfId="0" applyFont="1" applyBorder="1" applyAlignment="1">
      <alignment horizontal="right" vertical="center"/>
    </xf>
    <xf numFmtId="0" fontId="27" fillId="0" borderId="9" xfId="0" applyFont="1" applyBorder="1" applyAlignment="1">
      <alignment horizontal="right" vertical="center"/>
    </xf>
    <xf numFmtId="0" fontId="28" fillId="0" borderId="44" xfId="0" applyFont="1" applyBorder="1" applyAlignment="1">
      <alignment horizontal="left" vertical="center"/>
    </xf>
    <xf numFmtId="0" fontId="27" fillId="0" borderId="0" xfId="0" applyFont="1" applyBorder="1" applyAlignment="1">
      <alignment horizontal="right" vertical="center"/>
    </xf>
    <xf numFmtId="1" fontId="29" fillId="3" borderId="9" xfId="0" applyNumberFormat="1" applyFont="1" applyFill="1" applyBorder="1" applyAlignment="1">
      <alignment horizontal="right" vertical="center"/>
    </xf>
    <xf numFmtId="0" fontId="5" fillId="0" borderId="44" xfId="0" applyFont="1" applyBorder="1" applyAlignment="1">
      <alignment horizontal="left" vertical="center"/>
    </xf>
    <xf numFmtId="1" fontId="27" fillId="0" borderId="9" xfId="0" applyNumberFormat="1" applyFont="1" applyBorder="1" applyAlignment="1">
      <alignment horizontal="right" vertical="center"/>
    </xf>
    <xf numFmtId="0" fontId="30" fillId="0" borderId="44" xfId="0" applyFont="1" applyBorder="1">
      <alignment vertical="center"/>
    </xf>
    <xf numFmtId="0" fontId="27" fillId="0" borderId="10" xfId="0" applyFont="1" applyBorder="1" applyAlignment="1">
      <alignment horizontal="right" vertical="center"/>
    </xf>
    <xf numFmtId="0" fontId="27" fillId="0" borderId="44" xfId="0" applyFont="1" applyBorder="1">
      <alignment vertical="center"/>
    </xf>
    <xf numFmtId="1" fontId="27" fillId="3" borderId="9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27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bottom"/>
    </xf>
    <xf numFmtId="0" fontId="31" fillId="0" borderId="59" xfId="0" applyFont="1" applyBorder="1" applyAlignment="1">
      <alignment horizontal="center" vertical="center"/>
    </xf>
    <xf numFmtId="0" fontId="31" fillId="0" borderId="61" xfId="0" applyFont="1" applyBorder="1" applyAlignment="1">
      <alignment horizontal="center" vertical="center"/>
    </xf>
    <xf numFmtId="0" fontId="27" fillId="0" borderId="62" xfId="0" applyFont="1" applyBorder="1" applyAlignment="1">
      <alignment horizontal="right" vertical="center"/>
    </xf>
    <xf numFmtId="0" fontId="2" fillId="0" borderId="63" xfId="0" applyFont="1" applyBorder="1" applyAlignment="1">
      <alignment vertical="bottom"/>
    </xf>
    <xf numFmtId="1" fontId="27" fillId="0" borderId="11" xfId="0" applyNumberFormat="1" applyFont="1" applyBorder="1" applyAlignment="1">
      <alignment horizontal="right" vertical="center"/>
    </xf>
    <xf numFmtId="0" fontId="27" fillId="0" borderId="32" xfId="0" applyFont="1" applyBorder="1" applyAlignment="1">
      <alignment horizontal="right" vertical="center"/>
    </xf>
    <xf numFmtId="0" fontId="2" fillId="0" borderId="33" xfId="0" applyFont="1" applyBorder="1" applyAlignment="1">
      <alignment vertical="bottom"/>
    </xf>
    <xf numFmtId="1" fontId="27" fillId="0" borderId="30" xfId="0" applyNumberFormat="1" applyFont="1" applyBorder="1" applyAlignment="1">
      <alignment horizontal="right" vertical="center"/>
    </xf>
    <xf numFmtId="0" fontId="27" fillId="0" borderId="62" xfId="0" applyFont="1" applyBorder="1" applyAlignment="1">
      <alignment horizontal="right" vertical="center"/>
    </xf>
    <xf numFmtId="0" fontId="2" fillId="0" borderId="63" xfId="0" applyFont="1" applyBorder="1" applyAlignment="1">
      <alignment vertical="bottom"/>
    </xf>
    <xf numFmtId="0" fontId="9" fillId="0" borderId="47" xfId="0" applyFont="1" applyBorder="1" applyAlignment="1">
      <alignment horizontal="center" vertical="center"/>
    </xf>
    <xf numFmtId="0" fontId="32" fillId="0" borderId="35" xfId="0" applyFont="1" applyBorder="1" applyAlignment="1">
      <alignment vertical="bottom"/>
    </xf>
    <xf numFmtId="0" fontId="32" fillId="0" borderId="36" xfId="0" applyFont="1" applyBorder="1" applyAlignment="1">
      <alignment vertical="bottom"/>
    </xf>
    <xf numFmtId="1" fontId="27" fillId="0" borderId="34" xfId="0" applyNumberFormat="1" applyFont="1" applyBorder="1" applyAlignment="1">
      <alignment horizontal="right" vertical="center"/>
    </xf>
    <xf numFmtId="0" fontId="9" fillId="0" borderId="47" xfId="0" applyFont="1" applyBorder="1" applyAlignment="1">
      <alignment horizontal="left" vertical="center" wrapText="1"/>
    </xf>
    <xf numFmtId="0" fontId="15" fillId="0" borderId="35" xfId="0" applyFont="1" applyBorder="1" applyAlignment="1">
      <alignment vertical="bottom"/>
    </xf>
    <xf numFmtId="1" fontId="27" fillId="3" borderId="54" xfId="0" applyNumberFormat="1" applyFont="1" applyFill="1" applyBorder="1" applyAlignment="1">
      <alignment horizontal="right" vertical="center"/>
    </xf>
    <xf numFmtId="0" fontId="2" fillId="0" borderId="57" xfId="0" applyFont="1" applyBorder="1" applyAlignment="1">
      <alignment vertical="bottom"/>
    </xf>
    <xf numFmtId="0" fontId="33" fillId="0" borderId="0" xfId="0" applyFont="1" applyBorder="1" applyAlignment="1">
      <alignment horizontal="center" vertical="center"/>
    </xf>
    <xf numFmtId="0" fontId="15" fillId="0" borderId="64" xfId="0" applyFont="1" applyBorder="1" applyAlignment="1">
      <alignment vertical="bottom"/>
    </xf>
    <xf numFmtId="0" fontId="15" fillId="0" borderId="22" xfId="0" applyFont="1" applyBorder="1" applyAlignment="1">
      <alignment vertical="bottom"/>
    </xf>
    <xf numFmtId="0" fontId="2" fillId="0" borderId="48" xfId="0" applyFont="1" applyBorder="1" applyAlignment="1">
      <alignment vertical="bottom"/>
    </xf>
    <xf numFmtId="0" fontId="2" fillId="0" borderId="58" xfId="0" applyFont="1" applyBorder="1" applyAlignment="1">
      <alignment vertical="bottom"/>
    </xf>
    <xf numFmtId="0" fontId="31" fillId="0" borderId="34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3" fillId="0" borderId="44" xfId="0" applyFont="1" applyBorder="1">
      <alignment vertical="center"/>
    </xf>
    <xf numFmtId="1" fontId="27" fillId="0" borderId="41" xfId="0" applyNumberFormat="1" applyFont="1" applyBorder="1" applyAlignment="1">
      <alignment horizontal="right" vertical="center"/>
    </xf>
    <xf numFmtId="0" fontId="16" fillId="0" borderId="41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27" fillId="0" borderId="65" xfId="0" applyFont="1" applyBorder="1" applyAlignment="1">
      <alignment horizontal="right" vertical="center"/>
    </xf>
    <xf numFmtId="0" fontId="34" fillId="0" borderId="4" xfId="0" applyFont="1" applyBorder="1" applyAlignment="1">
      <alignment horizontal="left" vertical="center"/>
    </xf>
    <xf numFmtId="1" fontId="33" fillId="0" borderId="41" xfId="0" applyNumberFormat="1" applyFont="1" applyBorder="1" applyAlignment="1">
      <alignment horizontal="right" vertical="center"/>
    </xf>
    <xf numFmtId="0" fontId="14" fillId="0" borderId="4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28" fillId="0" borderId="4" xfId="0" applyFont="1" applyBorder="1" applyAlignment="1">
      <alignment horizontal="left" vertical="center"/>
    </xf>
    <xf numFmtId="0" fontId="35" fillId="0" borderId="32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35" fillId="0" borderId="30" xfId="0" applyFont="1" applyBorder="1" applyAlignment="1">
      <alignment horizontal="center" vertical="center"/>
    </xf>
    <xf numFmtId="0" fontId="35" fillId="0" borderId="22" xfId="0" applyFont="1" applyBorder="1" applyAlignment="1">
      <alignment horizontal="center" vertical="center"/>
    </xf>
    <xf numFmtId="0" fontId="27" fillId="0" borderId="67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1" fillId="0" borderId="0" xfId="0" applyBorder="1" applyAlignment="1">
      <alignment vertical="bottom"/>
    </xf>
    <xf numFmtId="0" fontId="21" fillId="0" borderId="39" xfId="0" applyBorder="1" applyAlignment="1">
      <alignment vertical="bottom"/>
    </xf>
    <xf numFmtId="0" fontId="25" fillId="0" borderId="4" xfId="0" applyFont="1" applyBorder="1" applyAlignment="1">
      <alignment horizontal="left" vertical="center"/>
    </xf>
    <xf numFmtId="1" fontId="33" fillId="0" borderId="3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1" fontId="33" fillId="3" borderId="9" xfId="0" applyNumberFormat="1" applyFont="1" applyFill="1" applyBorder="1" applyAlignment="1">
      <alignment horizontal="right" vertical="center"/>
    </xf>
    <xf numFmtId="0" fontId="25" fillId="0" borderId="68" xfId="0" applyFont="1" applyBorder="1" applyAlignment="1">
      <alignment horizontal="center" vertical="bottom"/>
    </xf>
    <xf numFmtId="0" fontId="25" fillId="0" borderId="16" xfId="0" applyFont="1" applyBorder="1" applyAlignment="1">
      <alignment horizontal="center" vertical="bottom"/>
    </xf>
    <xf numFmtId="0" fontId="33" fillId="0" borderId="44" xfId="0" applyFont="1" applyBorder="1" applyAlignment="1">
      <alignment horizontal="left" vertical="center"/>
    </xf>
    <xf numFmtId="0" fontId="33" fillId="0" borderId="10" xfId="0" applyFont="1" applyBorder="1" applyAlignment="1">
      <alignment horizontal="center" vertical="center"/>
    </xf>
    <xf numFmtId="0" fontId="33" fillId="0" borderId="0" xfId="0" applyFont="1" applyBorder="1">
      <alignment vertical="center"/>
    </xf>
    <xf numFmtId="0" fontId="33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33" fillId="0" borderId="48" xfId="0" applyFont="1" applyBorder="1" applyAlignment="1">
      <alignment horizontal="left" vertical="center"/>
    </xf>
    <xf numFmtId="0" fontId="33" fillId="0" borderId="49" xfId="0" applyFont="1" applyBorder="1" applyAlignment="1">
      <alignment horizontal="center" vertical="center"/>
    </xf>
    <xf numFmtId="0" fontId="33" fillId="0" borderId="49" xfId="0" applyFont="1" applyBorder="1">
      <alignment vertical="center"/>
    </xf>
    <xf numFmtId="0" fontId="33" fillId="0" borderId="49" xfId="0" applyFont="1" applyBorder="1" applyAlignment="1">
      <alignment horizontal="left" vertical="center"/>
    </xf>
    <xf numFmtId="0" fontId="27" fillId="0" borderId="49" xfId="0" applyFont="1" applyBorder="1" applyAlignment="1">
      <alignment horizontal="left" vertical="center"/>
    </xf>
    <xf numFmtId="0" fontId="25" fillId="0" borderId="49" xfId="0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99"/>
  <sheetViews>
    <sheetView workbookViewId="0" topLeftCell="A22">
      <selection activeCell="F27" sqref="F27:J32"/>
    </sheetView>
  </sheetViews>
  <sheetFormatPr defaultRowHeight="15.0" customHeight="1" defaultColWidth="14"/>
  <cols>
    <col min="1" max="1" customWidth="1" width="22.0" style="0"/>
    <col min="2" max="2" customWidth="1" width="3.5546875" style="0"/>
    <col min="3" max="3" customWidth="1" width="6.3320312" style="0"/>
    <col min="4" max="4" customWidth="1" width="5.5546875" style="0"/>
    <col min="5" max="5" customWidth="1" width="4.7773438" style="0"/>
    <col min="6" max="8" customWidth="1" width="3.5546875" style="0"/>
    <col min="9" max="10" customWidth="1" width="4.0" style="0"/>
    <col min="11" max="11" customWidth="1" width="5.3320312" style="0"/>
    <col min="12" max="12" customWidth="1" width="14.6640625" style="0"/>
    <col min="13" max="13" customWidth="1" width="8.886719" style="0"/>
    <col min="14" max="14" customWidth="1" width="7.7773438" style="0"/>
    <col min="15" max="15" customWidth="1" width="9.5546875" style="0"/>
  </cols>
  <sheetData>
    <row r="1" spans="8:8" ht="16.5" customHeight="1">
      <c r="A1" s="1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8:8" ht="21.75" customHeight="1">
      <c r="A2" s="4" t="s">
        <v>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 spans="8:8" ht="22.5" customHeight="1">
      <c r="A3" s="7" t="s">
        <v>0</v>
      </c>
      <c r="B3" s="8" t="s">
        <v>48</v>
      </c>
      <c r="C3" s="5"/>
      <c r="D3" s="5"/>
      <c r="E3" s="5"/>
      <c r="F3" s="5"/>
      <c r="G3" s="5"/>
      <c r="H3" s="5"/>
      <c r="I3" s="5"/>
      <c r="J3" s="5"/>
      <c r="K3" s="9"/>
      <c r="L3" s="10" t="s">
        <v>1</v>
      </c>
      <c r="M3" s="9"/>
      <c r="N3" s="11" t="s">
        <v>49</v>
      </c>
      <c r="O3" s="6"/>
    </row>
    <row r="4" spans="8:8" ht="24.0" customHeight="1">
      <c r="A4" s="7" t="s">
        <v>2</v>
      </c>
      <c r="B4" s="12"/>
      <c r="C4" s="13"/>
      <c r="D4" s="13"/>
      <c r="E4" s="13"/>
      <c r="F4" s="13"/>
      <c r="G4" s="13"/>
      <c r="H4" s="13"/>
      <c r="I4" s="13"/>
      <c r="J4" s="13"/>
      <c r="K4" s="13"/>
      <c r="L4" s="14" t="s">
        <v>3</v>
      </c>
      <c r="M4" s="15"/>
      <c r="N4" s="16"/>
      <c r="O4" s="17"/>
    </row>
    <row r="5" spans="8:8" ht="24.0" customHeight="1">
      <c r="A5" s="7" t="s">
        <v>4</v>
      </c>
      <c r="B5" s="12"/>
      <c r="C5" s="13"/>
      <c r="D5" s="13"/>
      <c r="E5" s="13"/>
      <c r="F5" s="13"/>
      <c r="G5" s="13"/>
      <c r="H5" s="13"/>
      <c r="I5" s="13"/>
      <c r="J5" s="13"/>
      <c r="K5" s="13"/>
      <c r="L5" s="18" t="s">
        <v>5</v>
      </c>
      <c r="M5" s="19"/>
      <c r="N5" s="20"/>
      <c r="O5" s="21"/>
    </row>
    <row r="6" spans="8:8" ht="24.0" customHeight="1">
      <c r="A6" s="7" t="s">
        <v>6</v>
      </c>
      <c r="B6" s="12"/>
      <c r="C6" s="13"/>
      <c r="D6" s="13"/>
      <c r="E6" s="13"/>
      <c r="F6" s="13"/>
      <c r="G6" s="13"/>
      <c r="H6" s="13"/>
      <c r="I6" s="13"/>
      <c r="J6" s="13"/>
      <c r="K6" s="13"/>
      <c r="L6" s="22" t="s">
        <v>7</v>
      </c>
      <c r="M6" s="19"/>
      <c r="N6" s="23"/>
      <c r="O6" s="21"/>
    </row>
    <row r="7" spans="8:8" ht="27.0" customHeight="1">
      <c r="A7" s="24" t="s">
        <v>8</v>
      </c>
      <c r="B7" s="25"/>
      <c r="C7" s="26"/>
      <c r="D7" s="26"/>
      <c r="E7" s="26"/>
      <c r="F7" s="26"/>
      <c r="G7" s="26"/>
      <c r="H7" s="26"/>
      <c r="I7" s="26"/>
      <c r="J7" s="26"/>
      <c r="K7" s="27"/>
      <c r="L7" s="28" t="s">
        <v>9</v>
      </c>
      <c r="M7" s="27"/>
      <c r="N7" s="23"/>
      <c r="O7" s="21"/>
    </row>
    <row r="8" spans="8:8" ht="27.0" customHeight="1">
      <c r="A8" s="29"/>
      <c r="B8" s="30"/>
      <c r="C8" s="30"/>
      <c r="D8" s="30"/>
      <c r="E8" s="30"/>
      <c r="F8" s="30"/>
      <c r="G8" s="30"/>
      <c r="H8" s="30"/>
      <c r="I8" s="30"/>
      <c r="J8" s="30"/>
      <c r="K8" s="31"/>
      <c r="L8" s="32" t="s">
        <v>10</v>
      </c>
      <c r="M8" s="33"/>
      <c r="N8" s="5"/>
      <c r="O8" s="6"/>
    </row>
    <row r="9" spans="8:8" ht="30.6" customHeight="1">
      <c r="A9" s="34" t="s">
        <v>11</v>
      </c>
      <c r="B9" s="35"/>
      <c r="C9" s="35"/>
      <c r="D9" s="35"/>
      <c r="E9" s="35"/>
      <c r="F9" s="35"/>
      <c r="G9" s="35"/>
      <c r="H9" s="35"/>
      <c r="I9" s="36"/>
      <c r="J9" s="36"/>
      <c r="K9" s="37"/>
      <c r="L9" s="38" t="s">
        <v>12</v>
      </c>
      <c r="M9" s="39"/>
      <c r="N9" s="39"/>
      <c r="O9" s="40"/>
    </row>
    <row r="10" spans="8:8" ht="25.05" customHeight="1">
      <c r="A10" s="41" t="s">
        <v>13</v>
      </c>
      <c r="B10" s="42"/>
      <c r="C10" s="5"/>
      <c r="D10" s="5"/>
      <c r="E10" s="5"/>
      <c r="F10" s="5"/>
      <c r="G10" s="5"/>
      <c r="H10" s="5"/>
      <c r="I10" s="5"/>
      <c r="J10" s="5"/>
      <c r="K10" s="9"/>
      <c r="L10" s="43" t="s">
        <v>14</v>
      </c>
      <c r="M10" s="44"/>
      <c r="N10" s="45"/>
      <c r="O10" s="46"/>
    </row>
    <row r="11" spans="8:8" ht="25.05" customHeight="1">
      <c r="A11" s="47" t="s">
        <v>15</v>
      </c>
      <c r="B11" s="48"/>
      <c r="C11" s="30"/>
      <c r="D11" s="30"/>
      <c r="E11" s="30"/>
      <c r="F11" s="30"/>
      <c r="G11" s="30"/>
      <c r="H11" s="30"/>
      <c r="I11" s="30"/>
      <c r="J11" s="30"/>
      <c r="K11" s="31"/>
      <c r="L11" s="49" t="s">
        <v>16</v>
      </c>
      <c r="M11" s="44"/>
      <c r="N11" s="45"/>
      <c r="O11" s="46"/>
    </row>
    <row r="12" spans="8:8" customHeight="1">
      <c r="A12" s="50" t="s">
        <v>50</v>
      </c>
      <c r="B12" s="51" t="s">
        <v>17</v>
      </c>
      <c r="C12" s="52"/>
      <c r="D12" s="52"/>
      <c r="E12" s="53"/>
      <c r="F12" s="54" t="s">
        <v>38</v>
      </c>
      <c r="G12" s="55"/>
      <c r="H12" s="55"/>
      <c r="I12" s="55"/>
      <c r="J12" s="56"/>
      <c r="K12" s="57"/>
      <c r="L12" s="58"/>
      <c r="M12" s="58"/>
      <c r="N12" s="58"/>
      <c r="O12" s="59"/>
    </row>
    <row r="13" spans="8:8" ht="21.0" customHeight="1">
      <c r="A13" s="60"/>
      <c r="B13" s="61"/>
      <c r="C13" s="62"/>
      <c r="D13" s="62"/>
      <c r="E13" s="53"/>
      <c r="F13" s="63"/>
      <c r="G13" s="64"/>
      <c r="H13" s="64"/>
      <c r="I13" s="64"/>
      <c r="J13" s="65"/>
      <c r="K13" s="66"/>
      <c r="L13" s="67"/>
      <c r="M13" s="67"/>
      <c r="N13" s="67"/>
      <c r="O13" s="68"/>
    </row>
    <row r="14" spans="8:8" ht="19.95" customHeight="1">
      <c r="A14" s="69" t="s">
        <v>51</v>
      </c>
      <c r="B14" s="70">
        <v>79890.0</v>
      </c>
      <c r="C14" s="71"/>
      <c r="D14" s="71"/>
      <c r="E14" s="72"/>
      <c r="F14" s="73">
        <v>7497.0</v>
      </c>
      <c r="G14" s="74"/>
      <c r="H14" s="74"/>
      <c r="I14" s="74"/>
      <c r="J14" s="75"/>
      <c r="K14" s="66"/>
      <c r="L14" s="67"/>
      <c r="M14" s="67"/>
      <c r="N14" s="67"/>
      <c r="O14" s="68"/>
    </row>
    <row r="15" spans="8:8" ht="19.95" customHeight="1">
      <c r="A15" s="69" t="s">
        <v>52</v>
      </c>
      <c r="B15" s="76">
        <v>80870.0</v>
      </c>
      <c r="C15" s="71"/>
      <c r="D15" s="71"/>
      <c r="E15" s="72"/>
      <c r="F15" s="73">
        <v>7595.0</v>
      </c>
      <c r="G15" s="74"/>
      <c r="H15" s="74"/>
      <c r="I15" s="74"/>
      <c r="J15" s="75"/>
      <c r="K15" s="66"/>
      <c r="L15" s="67"/>
      <c r="M15" s="67"/>
      <c r="N15" s="67"/>
      <c r="O15" s="68"/>
    </row>
    <row r="16" spans="8:8" ht="19.95" customHeight="1">
      <c r="A16" s="69" t="s">
        <v>53</v>
      </c>
      <c r="B16" s="70">
        <f>B15</f>
        <v>80870.0</v>
      </c>
      <c r="C16" s="71"/>
      <c r="D16" s="71"/>
      <c r="E16" s="72"/>
      <c r="F16" s="73">
        <f>F15</f>
        <v>7595.0</v>
      </c>
      <c r="G16" s="74"/>
      <c r="H16" s="74"/>
      <c r="I16" s="74"/>
      <c r="J16" s="75"/>
      <c r="K16" s="66"/>
      <c r="L16" s="67"/>
      <c r="M16" s="67"/>
      <c r="N16" s="67"/>
      <c r="O16" s="68"/>
    </row>
    <row r="17" spans="8:8" ht="19.95" customHeight="1">
      <c r="A17" s="69" t="s">
        <v>54</v>
      </c>
      <c r="B17" s="77">
        <f>B16</f>
        <v>80870.0</v>
      </c>
      <c r="C17" s="78"/>
      <c r="D17" s="78"/>
      <c r="E17" s="79"/>
      <c r="F17" s="73">
        <f>F16</f>
        <v>7595.0</v>
      </c>
      <c r="G17" s="74"/>
      <c r="H17" s="74"/>
      <c r="I17" s="74"/>
      <c r="J17" s="75"/>
      <c r="K17" s="66"/>
      <c r="L17" s="67"/>
      <c r="M17" s="67"/>
      <c r="N17" s="67"/>
      <c r="O17" s="68"/>
    </row>
    <row r="18" spans="8:8" ht="19.95" customHeight="1">
      <c r="A18" s="69" t="s">
        <v>55</v>
      </c>
      <c r="B18" s="70">
        <v>83315.0</v>
      </c>
      <c r="C18" s="71"/>
      <c r="D18" s="71"/>
      <c r="E18" s="72"/>
      <c r="F18" s="73">
        <v>7828.0</v>
      </c>
      <c r="G18" s="74"/>
      <c r="H18" s="74"/>
      <c r="I18" s="74"/>
      <c r="J18" s="75"/>
      <c r="K18" s="66"/>
      <c r="L18" s="67"/>
      <c r="M18" s="67"/>
      <c r="N18" s="67"/>
      <c r="O18" s="68"/>
    </row>
    <row r="19" spans="8:8" ht="19.95" customHeight="1">
      <c r="A19" s="69" t="s">
        <v>56</v>
      </c>
      <c r="B19" s="70">
        <f>B18</f>
        <v>83315.0</v>
      </c>
      <c r="C19" s="71"/>
      <c r="D19" s="71"/>
      <c r="E19" s="72"/>
      <c r="F19" s="73">
        <f>F18</f>
        <v>7828.0</v>
      </c>
      <c r="G19" s="74"/>
      <c r="H19" s="74"/>
      <c r="I19" s="74"/>
      <c r="J19" s="75"/>
      <c r="K19" s="66"/>
      <c r="L19" s="67"/>
      <c r="M19" s="67"/>
      <c r="N19" s="67"/>
      <c r="O19" s="68"/>
    </row>
    <row r="20" spans="8:8" ht="19.95" customHeight="1">
      <c r="A20" s="69" t="s">
        <v>57</v>
      </c>
      <c r="B20" s="70">
        <f>B19</f>
        <v>83315.0</v>
      </c>
      <c r="C20" s="71"/>
      <c r="D20" s="71"/>
      <c r="E20" s="72"/>
      <c r="F20" s="73">
        <f>F19</f>
        <v>7828.0</v>
      </c>
      <c r="G20" s="74"/>
      <c r="H20" s="74"/>
      <c r="I20" s="74"/>
      <c r="J20" s="75"/>
      <c r="K20" s="66"/>
      <c r="L20" s="67"/>
      <c r="M20" s="67"/>
      <c r="N20" s="67"/>
      <c r="O20" s="68"/>
    </row>
    <row r="21" spans="8:8" ht="19.95" customHeight="1">
      <c r="A21" s="69" t="s">
        <v>58</v>
      </c>
      <c r="B21" s="70">
        <v>84830.0</v>
      </c>
      <c r="C21" s="71"/>
      <c r="D21" s="71"/>
      <c r="E21" s="72"/>
      <c r="F21" s="73">
        <v>7979.0</v>
      </c>
      <c r="G21" s="74"/>
      <c r="H21" s="74"/>
      <c r="I21" s="74"/>
      <c r="J21" s="75"/>
      <c r="K21" s="66"/>
      <c r="L21" s="67"/>
      <c r="M21" s="67"/>
      <c r="N21" s="67"/>
      <c r="O21" s="68"/>
    </row>
    <row r="22" spans="8:8" ht="19.95" customHeight="1">
      <c r="A22" s="69" t="s">
        <v>59</v>
      </c>
      <c r="B22" s="70">
        <f>B21</f>
        <v>84830.0</v>
      </c>
      <c r="C22" s="71"/>
      <c r="D22" s="71"/>
      <c r="E22" s="72"/>
      <c r="F22" s="73">
        <f>F21</f>
        <v>7979.0</v>
      </c>
      <c r="G22" s="74"/>
      <c r="H22" s="74"/>
      <c r="I22" s="74"/>
      <c r="J22" s="75"/>
      <c r="K22" s="66"/>
      <c r="L22" s="67"/>
      <c r="M22" s="67"/>
      <c r="N22" s="67"/>
      <c r="O22" s="68"/>
    </row>
    <row r="23" spans="8:8" ht="19.95" customHeight="1">
      <c r="A23" s="69" t="s">
        <v>60</v>
      </c>
      <c r="B23" s="70">
        <f>B22</f>
        <v>84830.0</v>
      </c>
      <c r="C23" s="71"/>
      <c r="D23" s="71"/>
      <c r="E23" s="72"/>
      <c r="F23" s="73">
        <f>F22</f>
        <v>7979.0</v>
      </c>
      <c r="G23" s="74"/>
      <c r="H23" s="74"/>
      <c r="I23" s="74"/>
      <c r="J23" s="75"/>
      <c r="K23" s="66"/>
      <c r="L23" s="67"/>
      <c r="M23" s="67"/>
      <c r="N23" s="67"/>
      <c r="O23" s="68"/>
    </row>
    <row r="24" spans="8:8" ht="19.95" customHeight="1">
      <c r="A24" s="69" t="s">
        <v>61</v>
      </c>
      <c r="B24" s="70">
        <f>B23</f>
        <v>84830.0</v>
      </c>
      <c r="C24" s="71"/>
      <c r="D24" s="71"/>
      <c r="E24" s="72"/>
      <c r="F24" s="73">
        <f>F23</f>
        <v>7979.0</v>
      </c>
      <c r="G24" s="74"/>
      <c r="H24" s="74"/>
      <c r="I24" s="74"/>
      <c r="J24" s="75"/>
      <c r="K24" s="66"/>
      <c r="L24" s="67"/>
      <c r="M24" s="67"/>
      <c r="N24" s="67"/>
      <c r="O24" s="68"/>
    </row>
    <row r="25" spans="8:8" ht="19.95" customHeight="1">
      <c r="A25" s="69" t="s">
        <v>62</v>
      </c>
      <c r="B25" s="70">
        <f>B24</f>
        <v>84830.0</v>
      </c>
      <c r="C25" s="71"/>
      <c r="D25" s="71"/>
      <c r="E25" s="72"/>
      <c r="F25" s="73">
        <f>F24</f>
        <v>7979.0</v>
      </c>
      <c r="G25" s="74"/>
      <c r="H25" s="74"/>
      <c r="I25" s="74"/>
      <c r="J25" s="75"/>
      <c r="K25" s="66"/>
      <c r="L25" s="67"/>
      <c r="M25" s="67"/>
      <c r="N25" s="67"/>
      <c r="O25" s="68"/>
    </row>
    <row r="26" spans="8:8" ht="21.9" customHeight="1">
      <c r="A26" s="80" t="s">
        <v>18</v>
      </c>
      <c r="B26" s="70"/>
      <c r="C26" s="71"/>
      <c r="D26" s="71"/>
      <c r="E26" s="72"/>
      <c r="F26" s="73"/>
      <c r="G26" s="74"/>
      <c r="H26" s="74"/>
      <c r="I26" s="74"/>
      <c r="J26" s="75"/>
      <c r="K26" s="66"/>
      <c r="L26" s="67"/>
      <c r="M26" s="67"/>
      <c r="N26" s="67"/>
      <c r="O26" s="68"/>
    </row>
    <row r="27" spans="8:8" ht="21.9" customHeight="1">
      <c r="A27" s="81" t="s">
        <v>78</v>
      </c>
      <c r="B27" s="70">
        <v>2940.0</v>
      </c>
      <c r="C27" s="71"/>
      <c r="D27" s="71"/>
      <c r="E27" s="72"/>
      <c r="F27" s="73"/>
      <c r="G27" s="73"/>
      <c r="H27" s="73"/>
      <c r="I27" s="73"/>
      <c r="J27" s="82"/>
      <c r="K27" s="66"/>
      <c r="L27" s="67"/>
      <c r="M27" s="67"/>
      <c r="N27" s="67"/>
      <c r="O27" s="68"/>
    </row>
    <row r="28" spans="8:8" ht="21.9" customHeight="1">
      <c r="A28" s="81" t="s">
        <v>79</v>
      </c>
      <c r="B28" s="70">
        <v>4545.0</v>
      </c>
      <c r="C28" s="71"/>
      <c r="D28" s="71"/>
      <c r="E28" s="72"/>
      <c r="F28" s="83"/>
      <c r="G28" s="83"/>
      <c r="H28" s="83"/>
      <c r="I28" s="83"/>
      <c r="J28" s="84"/>
      <c r="K28" s="66"/>
      <c r="L28" s="67"/>
      <c r="M28" s="67"/>
      <c r="N28" s="67"/>
      <c r="O28" s="68"/>
    </row>
    <row r="29" spans="8:8" ht="21.9" customHeight="1">
      <c r="A29" s="81"/>
      <c r="B29" s="70"/>
      <c r="C29" s="71"/>
      <c r="D29" s="71"/>
      <c r="E29" s="72"/>
      <c r="F29" s="83"/>
      <c r="G29" s="83"/>
      <c r="H29" s="83"/>
      <c r="I29" s="83"/>
      <c r="J29" s="84"/>
      <c r="K29" s="66"/>
      <c r="L29" s="67"/>
      <c r="M29" s="67"/>
      <c r="N29" s="67"/>
      <c r="O29" s="68"/>
    </row>
    <row r="30" spans="8:8" ht="21.9" customHeight="1">
      <c r="A30" s="85" t="s">
        <v>19</v>
      </c>
      <c r="B30" s="70"/>
      <c r="C30" s="71"/>
      <c r="D30" s="71"/>
      <c r="E30" s="72"/>
      <c r="F30" s="83"/>
      <c r="G30" s="83"/>
      <c r="H30" s="83"/>
      <c r="I30" s="83"/>
      <c r="J30" s="84"/>
      <c r="K30" s="66"/>
      <c r="L30" s="67"/>
      <c r="M30" s="67"/>
      <c r="N30" s="67"/>
      <c r="O30" s="68"/>
    </row>
    <row r="31" spans="8:8" ht="21.9" customHeight="1">
      <c r="A31" s="85" t="s">
        <v>39</v>
      </c>
      <c r="B31" s="70"/>
      <c r="C31" s="71"/>
      <c r="D31" s="71"/>
      <c r="E31" s="72"/>
      <c r="F31" s="83"/>
      <c r="G31" s="83"/>
      <c r="H31" s="83"/>
      <c r="I31" s="83"/>
      <c r="J31" s="84"/>
      <c r="K31" s="66"/>
      <c r="L31" s="67"/>
      <c r="M31" s="67"/>
      <c r="N31" s="67"/>
      <c r="O31" s="68"/>
    </row>
    <row r="32" spans="8:8" ht="24.6" customHeight="1">
      <c r="A32" s="86" t="s">
        <v>44</v>
      </c>
      <c r="B32" s="70">
        <f>F33</f>
        <v>93661.0</v>
      </c>
      <c r="C32" s="71"/>
      <c r="D32" s="71"/>
      <c r="E32" s="72"/>
      <c r="F32" s="87"/>
      <c r="G32" s="87"/>
      <c r="H32" s="87"/>
      <c r="I32" s="87"/>
      <c r="J32" s="88"/>
      <c r="K32" s="66"/>
      <c r="L32" s="67"/>
      <c r="M32" s="67"/>
      <c r="N32" s="67"/>
      <c r="O32" s="68"/>
    </row>
    <row r="33" spans="8:8" ht="21.9" customHeight="1">
      <c r="A33" s="89" t="s">
        <v>20</v>
      </c>
      <c r="B33" s="90">
        <f>SUM(B14:E32)</f>
        <v>1097741.0</v>
      </c>
      <c r="C33" s="30"/>
      <c r="D33" s="30"/>
      <c r="E33" s="31"/>
      <c r="F33" s="10">
        <f>SUM(F14:F31)</f>
        <v>93661.0</v>
      </c>
      <c r="G33" s="5"/>
      <c r="H33" s="5"/>
      <c r="I33" s="5"/>
      <c r="J33" s="9"/>
      <c r="K33" s="91"/>
      <c r="L33" s="92"/>
      <c r="M33" s="92"/>
      <c r="N33" s="92"/>
      <c r="O33" s="93"/>
    </row>
    <row r="34" spans="8:8" ht="23.25" customHeight="1">
      <c r="A34" s="94" t="s">
        <v>21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9"/>
      <c r="M34" s="95">
        <f>B33</f>
        <v>1097741.0</v>
      </c>
      <c r="N34" s="5"/>
      <c r="O34" s="6"/>
    </row>
    <row r="35" spans="8:8" ht="23.25" customHeight="1">
      <c r="A35" s="94" t="s">
        <v>40</v>
      </c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7"/>
      <c r="M35" s="98"/>
      <c r="N35" s="98"/>
      <c r="O35" s="99"/>
    </row>
    <row r="36" spans="8:8" ht="23.25" customHeight="1">
      <c r="A36" s="100" t="s">
        <v>47</v>
      </c>
      <c r="B36" s="5"/>
      <c r="C36" s="5"/>
      <c r="D36" s="5"/>
      <c r="E36" s="5"/>
      <c r="F36" s="5"/>
      <c r="G36" s="5"/>
      <c r="H36" s="5"/>
      <c r="I36" s="5"/>
      <c r="J36" s="9"/>
      <c r="K36" s="101">
        <v>75000.0</v>
      </c>
      <c r="L36" s="9"/>
      <c r="M36" s="102">
        <f>M34-K36</f>
        <v>1022741.0</v>
      </c>
      <c r="N36" s="5"/>
      <c r="O36" s="6"/>
    </row>
    <row r="37" spans="8:8" ht="25.5" customHeight="1">
      <c r="A37" s="103" t="s">
        <v>22</v>
      </c>
      <c r="B37" s="104"/>
      <c r="C37" s="104"/>
      <c r="D37" s="104"/>
      <c r="E37" s="104"/>
      <c r="F37" s="104"/>
      <c r="G37" s="104"/>
      <c r="H37" s="104"/>
      <c r="I37" s="104"/>
      <c r="J37" s="105"/>
      <c r="K37" s="106">
        <v>1678.0</v>
      </c>
      <c r="L37" s="9"/>
      <c r="M37" s="73"/>
      <c r="N37" s="74"/>
      <c r="O37" s="107"/>
    </row>
    <row r="38" spans="8:8" ht="17.25" customHeight="1">
      <c r="A38" s="108" t="s">
        <v>23</v>
      </c>
      <c r="B38" s="74"/>
      <c r="C38" s="74"/>
      <c r="D38" s="74"/>
      <c r="E38" s="74"/>
      <c r="F38" s="74"/>
      <c r="G38" s="74"/>
      <c r="H38" s="74"/>
      <c r="I38" s="74"/>
      <c r="J38" s="75"/>
      <c r="K38" s="101"/>
      <c r="L38" s="109"/>
      <c r="M38" s="110"/>
      <c r="N38" s="110"/>
      <c r="O38" s="79"/>
    </row>
    <row r="39" spans="8:8" ht="17.25" customHeight="1">
      <c r="A39" s="111" t="s">
        <v>24</v>
      </c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3"/>
      <c r="M39" s="110"/>
      <c r="N39" s="110"/>
      <c r="O39" s="79"/>
    </row>
    <row r="40" spans="8:8" ht="17.25" customHeight="1">
      <c r="A40" s="114"/>
      <c r="B40" s="115"/>
      <c r="C40" s="115"/>
      <c r="D40" s="115"/>
      <c r="E40" s="115"/>
      <c r="F40" s="115"/>
      <c r="G40" s="115"/>
      <c r="H40" s="115"/>
      <c r="I40" s="115"/>
      <c r="J40" s="116"/>
      <c r="K40" s="117"/>
      <c r="L40" s="118"/>
      <c r="M40" s="110"/>
      <c r="N40" s="110"/>
      <c r="O40" s="79"/>
    </row>
    <row r="41" spans="8:8" ht="16.5" customHeight="1">
      <c r="A41" s="119" t="s">
        <v>25</v>
      </c>
      <c r="B41" s="120"/>
      <c r="C41" s="120"/>
      <c r="D41" s="120"/>
      <c r="E41" s="120"/>
      <c r="F41" s="120"/>
      <c r="G41" s="120"/>
      <c r="H41" s="120"/>
      <c r="I41" s="120"/>
      <c r="J41" s="121"/>
      <c r="K41" s="119">
        <f>SUM(K37:L40)</f>
        <v>1678.0</v>
      </c>
      <c r="L41" s="72"/>
      <c r="M41" s="122"/>
      <c r="N41" s="110"/>
      <c r="O41" s="79"/>
    </row>
    <row r="42" spans="8:8" ht="16.5" customHeight="1">
      <c r="A42" s="123" t="s">
        <v>63</v>
      </c>
      <c r="B42" s="124"/>
      <c r="C42" s="124"/>
      <c r="D42" s="124"/>
      <c r="E42" s="124"/>
      <c r="F42" s="124"/>
      <c r="G42" s="124"/>
      <c r="H42" s="124"/>
      <c r="I42" s="124"/>
      <c r="J42" s="124"/>
      <c r="K42" s="125"/>
      <c r="L42" s="126"/>
      <c r="M42" s="127">
        <f>M36+K41</f>
        <v>1024419.0</v>
      </c>
      <c r="N42" s="128"/>
      <c r="O42" s="129"/>
    </row>
    <row r="43" spans="8:8" ht="16.5" customHeight="1">
      <c r="A43" s="130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</row>
    <row r="44" spans="8:8" ht="15.75" customHeight="1">
      <c r="A44" s="131"/>
      <c r="B44" s="131"/>
      <c r="C44" s="131"/>
      <c r="D44" s="131"/>
      <c r="E44" s="131"/>
      <c r="F44" s="131"/>
      <c r="G44" s="131"/>
      <c r="H44" s="131"/>
      <c r="I44" s="132"/>
      <c r="J44" s="132"/>
      <c r="K44" s="132"/>
      <c r="L44" s="132"/>
      <c r="M44" s="132"/>
      <c r="N44" s="132"/>
      <c r="O44" s="132"/>
    </row>
    <row r="45" spans="8:8" ht="15.75" customHeight="1">
      <c r="A45" s="131"/>
      <c r="B45" s="131"/>
      <c r="C45" s="131"/>
      <c r="D45" s="131"/>
      <c r="E45" s="131"/>
      <c r="F45" s="131"/>
      <c r="G45" s="131"/>
      <c r="H45" s="131"/>
      <c r="I45" s="132"/>
      <c r="J45" s="132"/>
      <c r="K45" s="132"/>
      <c r="L45" s="132"/>
      <c r="M45" s="132"/>
      <c r="N45" s="132"/>
      <c r="O45" s="132"/>
    </row>
    <row r="46" spans="8:8" ht="15.75" customHeight="1">
      <c r="A46" s="131"/>
      <c r="B46" s="131"/>
      <c r="C46" s="131"/>
      <c r="D46" s="131"/>
      <c r="E46" s="131"/>
      <c r="F46" s="131"/>
      <c r="G46" s="131"/>
      <c r="H46" s="131"/>
      <c r="I46" s="132"/>
      <c r="J46" s="132"/>
      <c r="K46" s="132"/>
      <c r="L46" s="132"/>
      <c r="M46" s="132"/>
      <c r="N46" s="132"/>
      <c r="O46" s="132"/>
    </row>
    <row r="47" spans="8:8" ht="15.75" customHeight="1">
      <c r="A47" s="131"/>
      <c r="B47" s="131"/>
      <c r="C47" s="131"/>
      <c r="D47" s="131"/>
      <c r="E47" s="131"/>
      <c r="F47" s="131"/>
      <c r="G47" s="131"/>
      <c r="H47" s="131"/>
      <c r="I47" s="132"/>
      <c r="J47" s="132"/>
      <c r="K47" s="132"/>
      <c r="L47" s="132"/>
      <c r="M47" s="132"/>
      <c r="N47" s="132"/>
      <c r="O47" s="132"/>
    </row>
    <row r="48" spans="8:8" ht="15.75" customHeight="1">
      <c r="A48" s="131"/>
      <c r="B48" s="131"/>
      <c r="C48" s="131"/>
      <c r="D48" s="131"/>
      <c r="E48" s="131"/>
      <c r="F48" s="131"/>
      <c r="G48" s="131"/>
      <c r="H48" s="131"/>
      <c r="I48" s="132"/>
      <c r="J48" s="132"/>
      <c r="K48" s="132"/>
      <c r="L48" s="132"/>
      <c r="M48" s="132"/>
      <c r="N48" s="132"/>
      <c r="O48" s="132"/>
    </row>
    <row r="49" spans="8:8" ht="15.75" customHeight="1">
      <c r="A49" s="131"/>
      <c r="B49" s="131"/>
      <c r="C49" s="131"/>
      <c r="D49" s="131"/>
      <c r="E49" s="131"/>
      <c r="F49" s="131"/>
      <c r="G49" s="131"/>
      <c r="H49" s="131"/>
      <c r="I49" s="132"/>
      <c r="J49" s="132"/>
      <c r="K49" s="132"/>
      <c r="L49" s="132"/>
      <c r="M49" s="132"/>
      <c r="N49" s="132"/>
      <c r="O49" s="132"/>
    </row>
    <row r="50" spans="8:8" ht="15.75" customHeight="1">
      <c r="A50" s="131"/>
      <c r="B50" s="131"/>
      <c r="C50" s="131"/>
      <c r="D50" s="131"/>
      <c r="E50" s="131"/>
      <c r="F50" s="131"/>
      <c r="G50" s="131"/>
      <c r="H50" s="131"/>
      <c r="I50" s="132"/>
      <c r="J50" s="132"/>
      <c r="K50" s="132"/>
      <c r="L50" s="132"/>
      <c r="M50" s="132"/>
      <c r="N50" s="132"/>
      <c r="O50" s="132"/>
    </row>
    <row r="51" spans="8:8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</row>
    <row r="52" spans="8:8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</row>
    <row r="53" spans="8:8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</row>
    <row r="54" spans="8:8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</row>
    <row r="55" spans="8:8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</row>
    <row r="56" spans="8:8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</row>
    <row r="57" spans="8:8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</row>
    <row r="58" spans="8: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</row>
    <row r="59" spans="8:8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</row>
    <row r="60" spans="8:8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</row>
    <row r="61" spans="8:8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</row>
    <row r="62" spans="8:8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</row>
    <row r="63" spans="8:8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</row>
    <row r="64" spans="8:8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</row>
    <row r="65" spans="8:8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</row>
    <row r="66" spans="8:8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</row>
    <row r="67" spans="8:8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</row>
    <row r="68" spans="8: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</row>
    <row r="69" spans="8:8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</row>
    <row r="70" spans="8:8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</row>
    <row r="71" spans="8:8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</row>
    <row r="72" spans="8:8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</row>
    <row r="73" spans="8:8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</row>
    <row r="74" spans="8:8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</row>
    <row r="75" spans="8:8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</row>
    <row r="76" spans="8:8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</row>
    <row r="77" spans="8:8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</row>
    <row r="78" spans="8: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</row>
    <row r="79" spans="8:8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</row>
    <row r="80" spans="8:8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</row>
    <row r="81" spans="8:8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</row>
    <row r="82" spans="8:8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</row>
    <row r="83" spans="8:8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</row>
    <row r="84" spans="8:8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</row>
    <row r="85" spans="8:8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</row>
    <row r="86" spans="8:8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</row>
    <row r="87" spans="8:8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</row>
    <row r="88" spans="8: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</row>
    <row r="89" spans="8:8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</row>
    <row r="90" spans="8:8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</row>
    <row r="91" spans="8:8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</row>
    <row r="92" spans="8:8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</row>
    <row r="93" spans="8:8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</row>
    <row r="94" spans="8:8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</row>
    <row r="95" spans="8:8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</row>
    <row r="96" spans="8:8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</row>
    <row r="97" spans="8:8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</row>
    <row r="98" spans="8: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</row>
    <row r="99" spans="8:8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</row>
  </sheetData>
  <mergeCells count="82">
    <mergeCell ref="A42:J42"/>
    <mergeCell ref="A37:J37"/>
    <mergeCell ref="M41:O41"/>
    <mergeCell ref="K40:L40"/>
    <mergeCell ref="K41:L41"/>
    <mergeCell ref="A38:J38"/>
    <mergeCell ref="A36:J36"/>
    <mergeCell ref="A34:L34"/>
    <mergeCell ref="B32:E32"/>
    <mergeCell ref="L3:M3"/>
    <mergeCell ref="L7:M7"/>
    <mergeCell ref="B12:E13"/>
    <mergeCell ref="L6:M6"/>
    <mergeCell ref="B28:E28"/>
    <mergeCell ref="L5:M5"/>
    <mergeCell ref="B3:K3"/>
    <mergeCell ref="N3:O3"/>
    <mergeCell ref="B30:E30"/>
    <mergeCell ref="L4:M4"/>
    <mergeCell ref="B31:E31"/>
    <mergeCell ref="B5:K5"/>
    <mergeCell ref="B27:E27"/>
    <mergeCell ref="B25:E25"/>
    <mergeCell ref="B4:K4"/>
    <mergeCell ref="N4:O4"/>
    <mergeCell ref="M36:O36"/>
    <mergeCell ref="A41:J41"/>
    <mergeCell ref="M42:O42"/>
    <mergeCell ref="B15:E15"/>
    <mergeCell ref="F24:J24"/>
    <mergeCell ref="B29:E29"/>
    <mergeCell ref="F19:J19"/>
    <mergeCell ref="A1:O1"/>
    <mergeCell ref="A2:O2"/>
    <mergeCell ref="M37:O40"/>
    <mergeCell ref="F14:J14"/>
    <mergeCell ref="K12:O33"/>
    <mergeCell ref="B16:E16"/>
    <mergeCell ref="K36:L36"/>
    <mergeCell ref="F12:J13"/>
    <mergeCell ref="A12:A13"/>
    <mergeCell ref="F33:J33"/>
    <mergeCell ref="B22:E22"/>
    <mergeCell ref="F17:J17"/>
    <mergeCell ref="A35:L35"/>
    <mergeCell ref="K38:L38"/>
    <mergeCell ref="B17:E17"/>
    <mergeCell ref="F16:J16"/>
    <mergeCell ref="A40:J40"/>
    <mergeCell ref="F25:J25"/>
    <mergeCell ref="K37:L37"/>
    <mergeCell ref="F22:J22"/>
    <mergeCell ref="F23:J23"/>
    <mergeCell ref="B19:E19"/>
    <mergeCell ref="B14:E14"/>
    <mergeCell ref="M34:O34"/>
    <mergeCell ref="A39:L39"/>
    <mergeCell ref="K42:L42"/>
    <mergeCell ref="B24:E24"/>
    <mergeCell ref="N6:O6"/>
    <mergeCell ref="F27:J32"/>
    <mergeCell ref="B26:E26"/>
    <mergeCell ref="B33:E33"/>
    <mergeCell ref="B11:K11"/>
    <mergeCell ref="B6:K6"/>
    <mergeCell ref="B10:K10"/>
    <mergeCell ref="M8:O8"/>
    <mergeCell ref="M10:O10"/>
    <mergeCell ref="M11:O11"/>
    <mergeCell ref="B23:E23"/>
    <mergeCell ref="F26:J26"/>
    <mergeCell ref="N5:O5"/>
    <mergeCell ref="B20:E20"/>
    <mergeCell ref="F21:J21"/>
    <mergeCell ref="A7:A8"/>
    <mergeCell ref="B21:E21"/>
    <mergeCell ref="N7:O7"/>
    <mergeCell ref="B7:K8"/>
    <mergeCell ref="F20:J20"/>
    <mergeCell ref="B18:E18"/>
    <mergeCell ref="F18:J18"/>
    <mergeCell ref="F15:J15"/>
  </mergeCells>
  <pageMargins left="0.7" right="0.25" top="0.2" bottom="0.75" header="0.0" footer="0.0"/>
  <pageSetup paperSize="9" scale="85"/>
</worksheet>
</file>

<file path=xl/worksheets/sheet2.xml><?xml version="1.0" encoding="utf-8"?>
<worksheet xmlns:r="http://schemas.openxmlformats.org/officeDocument/2006/relationships" xmlns="http://schemas.openxmlformats.org/spreadsheetml/2006/main">
  <dimension ref="A1:M101"/>
  <sheetViews>
    <sheetView tabSelected="1" workbookViewId="0" topLeftCell="E5" zoomScale="99">
      <selection activeCell="N12" sqref="N12"/>
    </sheetView>
  </sheetViews>
  <sheetFormatPr defaultRowHeight="15.0" customHeight="1" defaultColWidth="14"/>
  <cols>
    <col min="1" max="1" customWidth="1" width="9.6640625" style="0"/>
    <col min="2" max="4" customWidth="1" width="8.0" style="0"/>
    <col min="5" max="5" customWidth="1" width="14.886719" style="0"/>
    <col min="6" max="6" customWidth="1" width="8.0" style="0"/>
    <col min="7" max="7" customWidth="1" width="8.5546875" style="0"/>
    <col min="8" max="8" customWidth="1" width="2.5546875" style="0"/>
    <col min="9" max="9" customWidth="1" width="10.332031" style="0"/>
    <col min="10" max="10" customWidth="1" width="7.0" style="0"/>
    <col min="11" max="11" customWidth="1" width="8.332031" style="0"/>
    <col min="12" max="12" customWidth="1" width="9.5546875" style="0"/>
  </cols>
  <sheetData>
    <row r="1" spans="8:8" ht="30.0" customHeight="1">
      <c r="A1" s="133" t="s">
        <v>26</v>
      </c>
      <c r="B1" s="134"/>
      <c r="C1" s="134"/>
      <c r="D1" s="134"/>
      <c r="E1" s="134"/>
      <c r="F1" s="135"/>
      <c r="G1" s="135"/>
      <c r="H1" s="135"/>
      <c r="I1" s="136">
        <f>'New regime page 1'!M42</f>
        <v>1024419.0</v>
      </c>
      <c r="J1" s="2"/>
      <c r="K1" s="2"/>
      <c r="L1" s="3"/>
    </row>
    <row r="2" spans="8:8" ht="30.0" customHeight="1">
      <c r="A2" s="137" t="s">
        <v>64</v>
      </c>
      <c r="B2" s="138"/>
      <c r="C2" s="138"/>
      <c r="D2" s="138"/>
      <c r="E2" s="139"/>
      <c r="F2" s="140">
        <f>'New regime page 1'!F33:J33</f>
        <v>93661.0</v>
      </c>
      <c r="G2" s="141"/>
      <c r="H2" s="142"/>
      <c r="I2" s="143"/>
      <c r="J2" s="144"/>
      <c r="K2" s="144"/>
      <c r="L2" s="145"/>
    </row>
    <row r="3" spans="8:8" ht="30.0" customHeight="1">
      <c r="A3" s="146" t="s">
        <v>46</v>
      </c>
      <c r="B3" s="147"/>
      <c r="C3" s="147"/>
      <c r="D3" s="147"/>
      <c r="E3" s="148"/>
      <c r="F3" s="149"/>
      <c r="G3" s="150"/>
      <c r="H3" s="142"/>
      <c r="I3" s="151">
        <f>F2</f>
        <v>93661.0</v>
      </c>
      <c r="J3" s="5"/>
      <c r="K3" s="5"/>
      <c r="L3" s="6"/>
    </row>
    <row r="4" spans="8:8" ht="20.25" customHeight="1">
      <c r="A4" s="152" t="s">
        <v>65</v>
      </c>
      <c r="B4" s="110"/>
      <c r="C4" s="110"/>
      <c r="D4" s="110"/>
      <c r="E4" s="110"/>
      <c r="F4" s="142"/>
      <c r="G4" s="153"/>
      <c r="H4" s="142"/>
      <c r="I4" s="154">
        <f>I1-I3</f>
        <v>930758.0</v>
      </c>
      <c r="J4" s="5"/>
      <c r="K4" s="5"/>
      <c r="L4" s="6"/>
    </row>
    <row r="5" spans="8:8" ht="31.5" customHeight="1">
      <c r="A5" s="155" t="s">
        <v>27</v>
      </c>
      <c r="B5" s="110"/>
      <c r="C5" s="110"/>
      <c r="D5" s="110"/>
      <c r="E5" s="110"/>
      <c r="F5" s="142"/>
      <c r="G5" s="142"/>
      <c r="H5" s="142"/>
      <c r="I5" s="156">
        <f>ROUND(I4,-1)</f>
        <v>930760.0</v>
      </c>
      <c r="J5" s="5"/>
      <c r="K5" s="5"/>
      <c r="L5" s="6"/>
    </row>
    <row r="6" spans="8:8" ht="25.5" customHeight="1">
      <c r="A6" s="157" t="s">
        <v>70</v>
      </c>
      <c r="B6" s="110"/>
      <c r="C6" s="110"/>
      <c r="D6" s="110"/>
      <c r="E6" s="110"/>
      <c r="F6" s="142"/>
      <c r="G6" s="142"/>
      <c r="H6" s="142"/>
      <c r="I6" s="158"/>
      <c r="J6" s="13"/>
      <c r="K6" s="13"/>
      <c r="L6" s="17"/>
    </row>
    <row r="7" spans="8:8" ht="23.25" customHeight="1">
      <c r="A7" s="159" t="s">
        <v>28</v>
      </c>
      <c r="B7" s="110"/>
      <c r="C7" s="110"/>
      <c r="D7" s="110"/>
      <c r="E7" s="142"/>
      <c r="F7" s="142"/>
      <c r="G7" s="142"/>
      <c r="H7" s="142"/>
      <c r="I7" s="160" t="s">
        <v>29</v>
      </c>
      <c r="J7" s="9"/>
      <c r="K7" s="160" t="s">
        <v>30</v>
      </c>
      <c r="L7" s="6"/>
    </row>
    <row r="8" spans="8:8" ht="24.75" customHeight="1">
      <c r="A8" s="161" t="s">
        <v>69</v>
      </c>
      <c r="B8" s="162"/>
      <c r="C8" s="162"/>
      <c r="D8" s="162"/>
      <c r="E8" s="163"/>
      <c r="F8" s="164" t="s">
        <v>31</v>
      </c>
      <c r="G8" s="165"/>
      <c r="H8" s="153"/>
      <c r="I8" s="166" t="s">
        <v>51</v>
      </c>
      <c r="J8" s="167"/>
      <c r="K8" s="168"/>
      <c r="L8" s="169"/>
    </row>
    <row r="9" spans="8:8" ht="24.75" customHeight="1">
      <c r="A9" s="161" t="s">
        <v>67</v>
      </c>
      <c r="B9" s="5"/>
      <c r="C9" s="5"/>
      <c r="D9" s="5"/>
      <c r="E9" s="9"/>
      <c r="F9" s="170">
        <f>IF(I5&lt;=400000,0,IF(I5&gt;=800000,(800000-400000)*5/100,IF(I5&lt;800000,(I5-400000)*5/100, )))</f>
        <v>20000.0</v>
      </c>
      <c r="G9" s="15"/>
      <c r="H9" s="153"/>
      <c r="I9" s="166" t="s">
        <v>52</v>
      </c>
      <c r="J9" s="167" t="s">
        <v>52</v>
      </c>
      <c r="K9" s="168"/>
      <c r="L9" s="169"/>
    </row>
    <row r="10" spans="8:8" ht="24.75" customHeight="1">
      <c r="A10" s="161" t="s">
        <v>66</v>
      </c>
      <c r="B10" s="5"/>
      <c r="C10" s="5"/>
      <c r="D10" s="5"/>
      <c r="E10" s="9"/>
      <c r="F10" s="171">
        <f>IF(I5&gt;=1200000,40000,IF(I5&gt;800000,(I5-800000)*10/100,IF(I5&lt;800000,0)))</f>
        <v>13076.0</v>
      </c>
      <c r="G10" s="172"/>
      <c r="H10" s="153"/>
      <c r="I10" s="166" t="s">
        <v>53</v>
      </c>
      <c r="J10" s="167" t="s">
        <v>53</v>
      </c>
      <c r="K10" s="168"/>
      <c r="L10" s="169"/>
    </row>
    <row r="11" spans="8:8" ht="24.75" customHeight="1">
      <c r="A11" s="161" t="s">
        <v>80</v>
      </c>
      <c r="B11" s="5"/>
      <c r="C11" s="5"/>
      <c r="D11" s="5"/>
      <c r="E11" s="9"/>
      <c r="F11" s="156">
        <f>IF(I5&gt;=1600000,60000,IF(I5&gt;1200000,(I5-1200000)*15/100,IF(I5&lt;1200000,0)))</f>
        <v>0.0</v>
      </c>
      <c r="G11" s="9"/>
      <c r="H11" s="153"/>
      <c r="I11" s="166" t="s">
        <v>54</v>
      </c>
      <c r="J11" s="167" t="s">
        <v>54</v>
      </c>
      <c r="K11" s="168"/>
      <c r="L11" s="169"/>
    </row>
    <row r="12" spans="8:8" ht="24.75" customHeight="1">
      <c r="A12" s="161" t="s">
        <v>81</v>
      </c>
      <c r="B12" s="5"/>
      <c r="C12" s="5"/>
      <c r="D12" s="5"/>
      <c r="E12" s="9"/>
      <c r="F12" s="156">
        <f>IF(I5&gt;=2000000,80000,IF(I5&gt;1600000,(I5-1600000)*20/100,IF(I5&lt;1600000,0)))</f>
        <v>0.0</v>
      </c>
      <c r="G12" s="9"/>
      <c r="H12" s="153"/>
      <c r="I12" s="166" t="s">
        <v>55</v>
      </c>
      <c r="J12" s="167" t="s">
        <v>55</v>
      </c>
      <c r="K12" s="168"/>
      <c r="L12" s="169"/>
    </row>
    <row r="13" spans="8:8" ht="24.75" customHeight="1">
      <c r="A13" s="161" t="s">
        <v>68</v>
      </c>
      <c r="B13" s="5"/>
      <c r="C13" s="5"/>
      <c r="D13" s="5"/>
      <c r="E13" s="9"/>
      <c r="F13" s="173">
        <f>IF(I5&gt;=2400000,100000,IF(I5&gt;2000000,(I5-2000000)*25/100,IF(I5&lt;2000000,0)))</f>
        <v>0.0</v>
      </c>
      <c r="G13" s="31"/>
      <c r="H13" s="153"/>
      <c r="I13" s="166" t="s">
        <v>56</v>
      </c>
      <c r="J13" s="167" t="s">
        <v>56</v>
      </c>
      <c r="K13" s="168"/>
      <c r="L13" s="169"/>
    </row>
    <row r="14" spans="8:8" ht="24.75" customHeight="1">
      <c r="A14" s="161" t="s">
        <v>82</v>
      </c>
      <c r="B14" s="5"/>
      <c r="C14" s="5"/>
      <c r="D14" s="5"/>
      <c r="E14" s="9"/>
      <c r="F14" s="173">
        <f>IF(I5&gt;2400000,(I5-2400000)*30/100,IF(I5&lt;2400000,0))</f>
        <v>0.0</v>
      </c>
      <c r="G14" s="31"/>
      <c r="H14" s="153"/>
      <c r="I14" s="166" t="s">
        <v>57</v>
      </c>
      <c r="J14" s="167" t="s">
        <v>57</v>
      </c>
      <c r="K14" s="174"/>
      <c r="L14" s="175"/>
    </row>
    <row r="15" spans="8:8" ht="24.75" customHeight="1">
      <c r="A15" s="176" t="s">
        <v>71</v>
      </c>
      <c r="B15" s="177"/>
      <c r="C15" s="177"/>
      <c r="D15" s="177"/>
      <c r="E15" s="178"/>
      <c r="F15" s="179">
        <f>SUM(F9:G14)</f>
        <v>33076.0</v>
      </c>
      <c r="G15" s="75"/>
      <c r="H15" s="153"/>
      <c r="I15" s="166" t="s">
        <v>58</v>
      </c>
      <c r="J15" s="167" t="s">
        <v>58</v>
      </c>
      <c r="K15" s="168"/>
      <c r="L15" s="169"/>
    </row>
    <row r="16" spans="8:8" ht="24.75" customHeight="1">
      <c r="A16" s="180" t="s">
        <v>77</v>
      </c>
      <c r="B16" s="181"/>
      <c r="C16" s="181"/>
      <c r="D16" s="181"/>
      <c r="E16" s="181"/>
      <c r="F16" s="182">
        <f>IF(I5&gt;1200000,0,IF(I5=1200000,60000,IF(I5&lt;12000000,F15)))</f>
        <v>33076.0</v>
      </c>
      <c r="G16" s="183"/>
      <c r="H16" s="184"/>
      <c r="I16" s="166" t="s">
        <v>59</v>
      </c>
      <c r="J16" s="167" t="s">
        <v>59</v>
      </c>
      <c r="K16" s="168"/>
      <c r="L16" s="169"/>
    </row>
    <row r="17" spans="8:8" ht="24.75" customHeight="1">
      <c r="A17" s="185"/>
      <c r="B17" s="186"/>
      <c r="C17" s="186"/>
      <c r="D17" s="186"/>
      <c r="E17" s="186"/>
      <c r="F17" s="187"/>
      <c r="G17" s="188"/>
      <c r="H17" s="153"/>
      <c r="I17" s="189" t="s">
        <v>60</v>
      </c>
      <c r="J17" s="190" t="s">
        <v>60</v>
      </c>
      <c r="K17" s="168"/>
      <c r="L17" s="169"/>
    </row>
    <row r="18" spans="8:8" ht="30.75" customHeight="1">
      <c r="A18" s="191" t="s">
        <v>32</v>
      </c>
      <c r="B18" s="110"/>
      <c r="C18" s="110"/>
      <c r="D18" s="110"/>
      <c r="E18" s="110"/>
      <c r="F18" s="192">
        <f>F15-F16</f>
        <v>0.0</v>
      </c>
      <c r="G18" s="72"/>
      <c r="H18" s="153"/>
      <c r="I18" s="193" t="s">
        <v>41</v>
      </c>
      <c r="J18" s="194"/>
      <c r="K18" s="195"/>
      <c r="L18" s="169"/>
    </row>
    <row r="19" spans="8:8" ht="30.0" customHeight="1">
      <c r="A19" s="196" t="s">
        <v>72</v>
      </c>
      <c r="B19" s="5"/>
      <c r="C19" s="5"/>
      <c r="D19" s="5"/>
      <c r="E19" s="5"/>
      <c r="F19" s="197">
        <f>F18*4/100</f>
        <v>0.0</v>
      </c>
      <c r="G19" s="72"/>
      <c r="H19" s="153"/>
      <c r="I19" s="198" t="s">
        <v>33</v>
      </c>
      <c r="J19" s="199"/>
      <c r="K19" s="195"/>
      <c r="L19" s="169"/>
    </row>
    <row r="20" spans="8:8" ht="37.8" customHeight="1">
      <c r="A20" s="200" t="s">
        <v>73</v>
      </c>
      <c r="B20" s="5"/>
      <c r="C20" s="5"/>
      <c r="D20" s="5"/>
      <c r="E20" s="5"/>
      <c r="F20" s="197">
        <f>F18+F19</f>
        <v>0.0</v>
      </c>
      <c r="G20" s="72"/>
      <c r="H20" s="153"/>
      <c r="I20" s="201" t="s">
        <v>20</v>
      </c>
      <c r="J20" s="202"/>
      <c r="K20" s="203">
        <f>SUM(K8:K20)</f>
        <v>0.0</v>
      </c>
      <c r="L20" s="204"/>
    </row>
    <row r="21" spans="8:8" ht="30.0" customHeight="1">
      <c r="A21" s="200" t="s">
        <v>74</v>
      </c>
      <c r="B21" s="5"/>
      <c r="C21" s="5"/>
      <c r="D21" s="5"/>
      <c r="E21" s="5"/>
      <c r="F21" s="197">
        <v>0.0</v>
      </c>
      <c r="G21" s="72"/>
      <c r="H21" s="153"/>
      <c r="I21" s="205"/>
      <c r="J21" s="206"/>
      <c r="K21" s="207"/>
      <c r="L21" s="208"/>
    </row>
    <row r="22" spans="8:8" ht="45.6" customHeight="1">
      <c r="A22" s="200" t="s">
        <v>75</v>
      </c>
      <c r="B22" s="5"/>
      <c r="C22" s="5"/>
      <c r="D22" s="5"/>
      <c r="E22" s="5"/>
      <c r="F22" s="197">
        <f>F20-F21</f>
        <v>0.0</v>
      </c>
      <c r="G22" s="72"/>
      <c r="H22" s="153"/>
      <c r="I22" s="209"/>
      <c r="J22" s="209"/>
      <c r="K22" s="209"/>
      <c r="L22" s="210"/>
    </row>
    <row r="23" spans="8:8" ht="30.0" customHeight="1">
      <c r="A23" s="211" t="s">
        <v>34</v>
      </c>
      <c r="B23" s="5"/>
      <c r="C23" s="5"/>
      <c r="D23" s="5"/>
      <c r="E23" s="5"/>
      <c r="F23" s="212">
        <f>K20</f>
        <v>0.0</v>
      </c>
      <c r="G23" s="31"/>
      <c r="H23" s="153"/>
      <c r="I23" s="213" t="s">
        <v>35</v>
      </c>
      <c r="J23" s="110"/>
      <c r="K23" s="110"/>
      <c r="L23" s="79"/>
    </row>
    <row r="24" spans="8:8" ht="40.8" customHeight="1">
      <c r="A24" s="200" t="s">
        <v>76</v>
      </c>
      <c r="B24" s="5"/>
      <c r="C24" s="5"/>
      <c r="D24" s="5"/>
      <c r="E24" s="5"/>
      <c r="F24" s="214">
        <f>F22-F23</f>
        <v>0.0</v>
      </c>
      <c r="G24" s="9"/>
      <c r="H24" s="153"/>
      <c r="I24" s="215"/>
      <c r="J24" s="215"/>
      <c r="K24" s="215"/>
      <c r="L24" s="216"/>
    </row>
    <row r="25" spans="8:8" ht="36.6" customHeight="1">
      <c r="A25" s="217" t="s">
        <v>42</v>
      </c>
      <c r="B25" s="218"/>
      <c r="C25" s="13"/>
      <c r="D25" s="13"/>
      <c r="E25" s="219"/>
      <c r="F25" s="220"/>
      <c r="G25" s="110"/>
      <c r="H25" s="221"/>
      <c r="I25" s="202" t="s">
        <v>36</v>
      </c>
      <c r="J25" s="110"/>
      <c r="K25" s="110"/>
      <c r="L25" s="79"/>
    </row>
    <row r="26" spans="8:8" ht="34.2" customHeight="1">
      <c r="A26" s="222" t="s">
        <v>43</v>
      </c>
      <c r="B26" s="223"/>
      <c r="C26" s="124"/>
      <c r="D26" s="124"/>
      <c r="E26" s="224"/>
      <c r="F26" s="225"/>
      <c r="G26" s="124"/>
      <c r="H26" s="226"/>
      <c r="I26" s="227"/>
      <c r="J26" s="124"/>
      <c r="K26" s="124"/>
      <c r="L26" s="188"/>
    </row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  <row r="101" spans="8:8" ht="15.75" customHeight="1"/>
  </sheetData>
  <mergeCells count="81">
    <mergeCell ref="I26:L26"/>
    <mergeCell ref="I14:J14"/>
    <mergeCell ref="I16:J16"/>
    <mergeCell ref="I15:J15"/>
    <mergeCell ref="I20:J21"/>
    <mergeCell ref="I1:L1"/>
    <mergeCell ref="A1:E1"/>
    <mergeCell ref="A23:E23"/>
    <mergeCell ref="A2:E2"/>
    <mergeCell ref="A20:E20"/>
    <mergeCell ref="K15:L15"/>
    <mergeCell ref="F25:G25"/>
    <mergeCell ref="F13:G13"/>
    <mergeCell ref="F12:G12"/>
    <mergeCell ref="B25:D25"/>
    <mergeCell ref="A6:E6"/>
    <mergeCell ref="B26:D26"/>
    <mergeCell ref="F26:G26"/>
    <mergeCell ref="K20:L21"/>
    <mergeCell ref="F18:G18"/>
    <mergeCell ref="I19:J19"/>
    <mergeCell ref="A24:E24"/>
    <mergeCell ref="A3:E3"/>
    <mergeCell ref="A5:E5"/>
    <mergeCell ref="F15:G15"/>
    <mergeCell ref="A18:E18"/>
    <mergeCell ref="K9:L9"/>
    <mergeCell ref="F21:G21"/>
    <mergeCell ref="I25:L25"/>
    <mergeCell ref="K7:L7"/>
    <mergeCell ref="F19:G19"/>
    <mergeCell ref="I23:L23"/>
    <mergeCell ref="K16:L16"/>
    <mergeCell ref="F11:G11"/>
    <mergeCell ref="K13:L13"/>
    <mergeCell ref="K8:L8"/>
    <mergeCell ref="I8:J8"/>
    <mergeCell ref="F24:G24"/>
    <mergeCell ref="I7:J7"/>
    <mergeCell ref="K19:L19"/>
    <mergeCell ref="F16:G17"/>
    <mergeCell ref="I10:J10"/>
    <mergeCell ref="A12:E12"/>
    <mergeCell ref="F8:G8"/>
    <mergeCell ref="A14:E14"/>
    <mergeCell ref="K10:L10"/>
    <mergeCell ref="F9:G9"/>
    <mergeCell ref="A10:E10"/>
    <mergeCell ref="I4:L4"/>
    <mergeCell ref="K12:L12"/>
    <mergeCell ref="I3:L3"/>
    <mergeCell ref="F10:G10"/>
    <mergeCell ref="I12:J12"/>
    <mergeCell ref="I11:J11"/>
    <mergeCell ref="K11:L11"/>
    <mergeCell ref="I9:J9"/>
    <mergeCell ref="F22:G22"/>
    <mergeCell ref="K17:L17"/>
    <mergeCell ref="K18:L18"/>
    <mergeCell ref="I18:J18"/>
    <mergeCell ref="I17:J17"/>
    <mergeCell ref="F20:G20"/>
    <mergeCell ref="I2:L2"/>
    <mergeCell ref="A4:E4"/>
    <mergeCell ref="A19:E19"/>
    <mergeCell ref="A7:D7"/>
    <mergeCell ref="F14:G14"/>
    <mergeCell ref="F2:G3"/>
    <mergeCell ref="A22:E22"/>
    <mergeCell ref="I13:J13"/>
    <mergeCell ref="I24:L24"/>
    <mergeCell ref="A21:E21"/>
    <mergeCell ref="A8:E8"/>
    <mergeCell ref="A13:E13"/>
    <mergeCell ref="A9:E9"/>
    <mergeCell ref="A11:E11"/>
    <mergeCell ref="A15:E15"/>
    <mergeCell ref="A16:E17"/>
    <mergeCell ref="I6:L6"/>
    <mergeCell ref="F23:G23"/>
    <mergeCell ref="I5:L5"/>
  </mergeCells>
  <pageMargins left="0.55" right="0.37" top="0.45" bottom="0.75" header="0.0" footer="0.0"/>
  <pageSetup paperSize="9" scale="90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india</dc:creator>
  <cp:lastModifiedBy>Consultant 004878</cp:lastModifiedBy>
  <dcterms:created xsi:type="dcterms:W3CDTF">2013-01-09T00:49:35Z</dcterms:created>
  <dcterms:modified xsi:type="dcterms:W3CDTF">2025-12-04T06:20:55Z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4e24f1ad9b1d483394a5e3dee4acb3cc</vt:lpwstr>
  </property>
</Properties>
</file>