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filterPrivacy="1" defaultThemeVersion="124226"/>
  <xr:revisionPtr revIDLastSave="0" documentId="13_ncr:1_{A9BC4F6F-EA3C-4C4D-9193-F87B1FD0ECB0}" xr6:coauthVersionLast="45" xr6:coauthVersionMax="45" xr10:uidLastSave="{00000000-0000-0000-0000-000000000000}"/>
  <bookViews>
    <workbookView xWindow="0" yWindow="0" windowWidth="20490" windowHeight="10920" tabRatio="702" activeTab="1" xr2:uid="{00000000-000D-0000-FFFF-FFFF00000000}"/>
  </bookViews>
  <sheets>
    <sheet name="HOME" sheetId="51" r:id="rId1"/>
    <sheet name="GENERAL TIME TABLE" sheetId="48" r:id="rId2"/>
    <sheet name="STD-6" sheetId="44" r:id="rId3"/>
    <sheet name="STD-7" sheetId="49" r:id="rId4"/>
    <sheet name="STD-8" sheetId="50" r:id="rId5"/>
    <sheet name="T-1" sheetId="53" r:id="rId6"/>
    <sheet name="T-2" sheetId="54" r:id="rId7"/>
    <sheet name="T-3" sheetId="55" r:id="rId8"/>
    <sheet name="FINAL-1" sheetId="39" state="hidden" r:id="rId9"/>
    <sheet name="FINAL-2" sheetId="38" state="hidden" r:id="rId10"/>
    <sheet name="ALL" sheetId="45" state="hidden" r:id="rId11"/>
    <sheet name="STD-3 To 5" sheetId="47" state="hidden" r:id="rId12"/>
    <sheet name="Sheet2 (2)" sheetId="41" state="hidden" r:id="rId13"/>
    <sheet name="Sheet1 (2)" sheetId="40" state="hidden" r:id="rId14"/>
    <sheet name="3 TO 5" sheetId="37" state="hidden" r:id="rId15"/>
    <sheet name="FINAL-1 (2)" sheetId="46" state="hidden" r:id="rId16"/>
  </sheets>
  <externalReferences>
    <externalReference r:id="rId17"/>
  </externalReferences>
  <definedNames>
    <definedName name="_xlnm.Print_Area" localSheetId="15">'FINAL-1 (2)'!$A$1:$U$31</definedName>
    <definedName name="_xlnm.Print_Area" localSheetId="1">'GENERAL TIME TABLE'!$A$1:$W$31</definedName>
    <definedName name="_xlnm.Print_Area" localSheetId="12">'Sheet2 (2)'!$A$1:$U$28</definedName>
    <definedName name="_xlnm.Print_Area" localSheetId="2">'STD-6'!$A$1:$J$17</definedName>
    <definedName name="_xlnm.Print_Area" localSheetId="3">'STD-7'!$A$1:$J$17</definedName>
    <definedName name="_xlnm.Print_Area" localSheetId="4">'STD-8'!$A$1:$J$17</definedName>
    <definedName name="_xlnm.Print_Area" localSheetId="5">'T-1'!$A$1:$J$17</definedName>
    <definedName name="_xlnm.Print_Area" localSheetId="6">'T-2'!$A$1:$J$17</definedName>
    <definedName name="_xlnm.Print_Area" localSheetId="7">'T-3'!$A$1:$J$17</definedName>
    <definedName name="SUBJ" localSheetId="10">'[1]brc-2'!$C$40:$C$53</definedName>
    <definedName name="SUBJ" localSheetId="8">'[1]brc-2'!$C$40:$C$53</definedName>
    <definedName name="SUBJ" localSheetId="15">'[1]brc-2'!$C$40:$C$53</definedName>
    <definedName name="SUBJ" localSheetId="9">'[1]brc-2'!$C$40:$C$53</definedName>
    <definedName name="SUBJ" localSheetId="1">'[1]brc-2'!$C$40:$C$53</definedName>
    <definedName name="SUBJ" localSheetId="13">'[1]brc-2'!$C$40:$C$53</definedName>
    <definedName name="SUBJ" localSheetId="12">'[1]brc-2'!$C$40:$C$53</definedName>
    <definedName name="SUBJ" localSheetId="11">'[1]brc-2'!$C$40:$C$53</definedName>
    <definedName name="SUBJ" localSheetId="2">'[1]brc-2'!$C$40:$C$53</definedName>
    <definedName name="SUBJ" localSheetId="3">'[1]brc-2'!$C$40:$C$53</definedName>
    <definedName name="SUBJ" localSheetId="4">'[1]brc-2'!$C$40:$C$53</definedName>
    <definedName name="SUBJ" localSheetId="5">'[1]brc-2'!$C$40:$C$53</definedName>
    <definedName name="SUBJ" localSheetId="6">'[1]brc-2'!$C$40:$C$53</definedName>
    <definedName name="SUBJ" localSheetId="7">'[1]brc-2'!$C$40:$C$53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T22" i="48" l="1"/>
  <c r="T24" i="48" l="1"/>
  <c r="S2" i="48"/>
  <c r="P2" i="48"/>
  <c r="C2" i="48"/>
  <c r="A1" i="48"/>
  <c r="V39" i="48" l="1"/>
  <c r="V40" i="48"/>
  <c r="V41" i="48"/>
  <c r="V42" i="48"/>
  <c r="V43" i="48"/>
  <c r="V44" i="48"/>
  <c r="V46" i="48"/>
  <c r="V47" i="48"/>
  <c r="V48" i="48"/>
  <c r="V49" i="48"/>
  <c r="V50" i="48"/>
  <c r="V51" i="48"/>
  <c r="V53" i="48"/>
  <c r="V54" i="48"/>
  <c r="V55" i="48"/>
  <c r="V56" i="48"/>
  <c r="V57" i="48"/>
  <c r="V58" i="48"/>
  <c r="V45" i="48" l="1"/>
  <c r="V28" i="48" s="1"/>
  <c r="V59" i="48"/>
  <c r="V30" i="48" s="1"/>
  <c r="V52" i="48"/>
  <c r="V29" i="48" s="1"/>
  <c r="H15" i="55"/>
  <c r="H15" i="50"/>
  <c r="H15" i="54"/>
  <c r="H15" i="49"/>
  <c r="H15" i="53"/>
  <c r="H15" i="44"/>
  <c r="V31" i="48" l="1"/>
  <c r="O2" i="48"/>
  <c r="R20" i="48" l="1"/>
  <c r="A1" i="51"/>
  <c r="F36" i="51"/>
  <c r="F37" i="51"/>
  <c r="F38" i="51"/>
  <c r="C53" i="48"/>
  <c r="C46" i="48"/>
  <c r="C39" i="48"/>
  <c r="J53" i="48"/>
  <c r="J46" i="48"/>
  <c r="J39" i="48"/>
  <c r="B17" i="55"/>
  <c r="B16" i="55"/>
  <c r="C15" i="55"/>
  <c r="B15" i="55"/>
  <c r="B14" i="55"/>
  <c r="B13" i="55"/>
  <c r="I12" i="55"/>
  <c r="C12" i="55"/>
  <c r="B12" i="55"/>
  <c r="I11" i="55"/>
  <c r="B11" i="55"/>
  <c r="I10" i="55"/>
  <c r="B10" i="55"/>
  <c r="I9" i="55"/>
  <c r="C9" i="55"/>
  <c r="B9" i="55"/>
  <c r="I8" i="55"/>
  <c r="B8" i="55"/>
  <c r="I7" i="55"/>
  <c r="B7" i="55"/>
  <c r="I6" i="55"/>
  <c r="C6" i="55"/>
  <c r="B6" i="55"/>
  <c r="I5" i="55"/>
  <c r="C5" i="55"/>
  <c r="B5" i="55"/>
  <c r="B17" i="54"/>
  <c r="B16" i="54"/>
  <c r="C15" i="54"/>
  <c r="B15" i="54"/>
  <c r="B14" i="54"/>
  <c r="B13" i="54"/>
  <c r="I12" i="54"/>
  <c r="C12" i="54"/>
  <c r="B12" i="54"/>
  <c r="I11" i="54"/>
  <c r="B11" i="54"/>
  <c r="I10" i="54"/>
  <c r="B10" i="54"/>
  <c r="I9" i="54"/>
  <c r="C9" i="54"/>
  <c r="B9" i="54"/>
  <c r="I8" i="54"/>
  <c r="B8" i="54"/>
  <c r="I7" i="54"/>
  <c r="B7" i="54"/>
  <c r="I6" i="54"/>
  <c r="C6" i="54"/>
  <c r="B6" i="54"/>
  <c r="I5" i="54"/>
  <c r="C5" i="54"/>
  <c r="B5" i="54"/>
  <c r="B17" i="53"/>
  <c r="B16" i="53"/>
  <c r="C15" i="53"/>
  <c r="B15" i="53"/>
  <c r="B14" i="53"/>
  <c r="B13" i="53"/>
  <c r="I12" i="53"/>
  <c r="C12" i="53"/>
  <c r="B12" i="53"/>
  <c r="I11" i="53"/>
  <c r="B11" i="53"/>
  <c r="I10" i="53"/>
  <c r="B10" i="53"/>
  <c r="I9" i="53"/>
  <c r="C9" i="53"/>
  <c r="B9" i="53"/>
  <c r="I8" i="53"/>
  <c r="B8" i="53"/>
  <c r="I7" i="53"/>
  <c r="B7" i="53"/>
  <c r="I6" i="53"/>
  <c r="C6" i="53"/>
  <c r="B6" i="53"/>
  <c r="I5" i="53"/>
  <c r="C5" i="53"/>
  <c r="B5" i="53"/>
  <c r="C15" i="50"/>
  <c r="C15" i="49"/>
  <c r="C12" i="50"/>
  <c r="C12" i="49"/>
  <c r="C9" i="50"/>
  <c r="C9" i="49"/>
  <c r="C6" i="50"/>
  <c r="C5" i="50"/>
  <c r="C6" i="49"/>
  <c r="C5" i="49"/>
  <c r="C15" i="44"/>
  <c r="C12" i="44"/>
  <c r="C9" i="44"/>
  <c r="C6" i="44"/>
  <c r="C5" i="44"/>
  <c r="I12" i="50"/>
  <c r="I11" i="50"/>
  <c r="I10" i="50"/>
  <c r="I9" i="50"/>
  <c r="I8" i="50"/>
  <c r="I7" i="50"/>
  <c r="I6" i="50"/>
  <c r="I5" i="50"/>
  <c r="I12" i="49"/>
  <c r="I11" i="49"/>
  <c r="I10" i="49"/>
  <c r="I9" i="49"/>
  <c r="I8" i="49"/>
  <c r="I7" i="49"/>
  <c r="I6" i="49"/>
  <c r="I5" i="49"/>
  <c r="B17" i="50"/>
  <c r="B16" i="50"/>
  <c r="B15" i="50"/>
  <c r="B14" i="50"/>
  <c r="B13" i="50"/>
  <c r="B12" i="50"/>
  <c r="B11" i="50"/>
  <c r="B10" i="50"/>
  <c r="B9" i="50"/>
  <c r="B8" i="50"/>
  <c r="B7" i="50"/>
  <c r="B6" i="50"/>
  <c r="B5" i="50"/>
  <c r="B17" i="49"/>
  <c r="B16" i="49"/>
  <c r="B15" i="49"/>
  <c r="B14" i="49"/>
  <c r="B13" i="49"/>
  <c r="B12" i="49"/>
  <c r="B11" i="49"/>
  <c r="B10" i="49"/>
  <c r="B9" i="49"/>
  <c r="B8" i="49"/>
  <c r="B7" i="49"/>
  <c r="B6" i="49"/>
  <c r="B5" i="49"/>
  <c r="I12" i="44"/>
  <c r="I11" i="44"/>
  <c r="I10" i="44"/>
  <c r="I9" i="44"/>
  <c r="I8" i="44"/>
  <c r="I7" i="44"/>
  <c r="I6" i="44"/>
  <c r="I5" i="44"/>
  <c r="B17" i="44"/>
  <c r="B16" i="44"/>
  <c r="B15" i="44"/>
  <c r="B14" i="44"/>
  <c r="B13" i="44"/>
  <c r="B12" i="44"/>
  <c r="B11" i="44"/>
  <c r="B10" i="44"/>
  <c r="B9" i="44"/>
  <c r="B8" i="44"/>
  <c r="B7" i="44"/>
  <c r="B6" i="44"/>
  <c r="B5" i="44"/>
  <c r="A3" i="50"/>
  <c r="A3" i="49"/>
  <c r="A3" i="44"/>
  <c r="T4" i="48"/>
  <c r="S4" i="48"/>
  <c r="R4" i="48"/>
  <c r="Q4" i="48"/>
  <c r="P4" i="48"/>
  <c r="O4" i="48"/>
  <c r="N4" i="48"/>
  <c r="M4" i="48"/>
  <c r="L4" i="48"/>
  <c r="K4" i="48"/>
  <c r="J4" i="48"/>
  <c r="I4" i="48"/>
  <c r="H4" i="48"/>
  <c r="G4" i="48"/>
  <c r="F4" i="48"/>
  <c r="E4" i="48"/>
  <c r="F27" i="48"/>
  <c r="D4" i="48"/>
  <c r="C4" i="48"/>
  <c r="E27" i="48"/>
  <c r="D27" i="48"/>
  <c r="J30" i="48"/>
  <c r="J29" i="48"/>
  <c r="J28" i="48"/>
  <c r="C29" i="48"/>
  <c r="C30" i="48"/>
  <c r="C28" i="48"/>
  <c r="T25" i="48"/>
  <c r="T26" i="48"/>
  <c r="S24" i="48"/>
  <c r="S25" i="48"/>
  <c r="S26" i="48"/>
  <c r="T21" i="48"/>
  <c r="T20" i="48"/>
  <c r="A1" i="49" l="1"/>
  <c r="A1" i="53"/>
  <c r="A1" i="55"/>
  <c r="A1" i="44"/>
  <c r="A1" i="54"/>
  <c r="A1" i="50"/>
  <c r="R22" i="48"/>
  <c r="R21" i="48"/>
  <c r="U58" i="48"/>
  <c r="T58" i="48"/>
  <c r="S58" i="48"/>
  <c r="R58" i="48"/>
  <c r="Q58" i="48"/>
  <c r="P58" i="48"/>
  <c r="O58" i="48"/>
  <c r="N58" i="48"/>
  <c r="M58" i="48"/>
  <c r="L58" i="48"/>
  <c r="U57" i="48"/>
  <c r="T57" i="48"/>
  <c r="S57" i="48"/>
  <c r="R57" i="48"/>
  <c r="Q57" i="48"/>
  <c r="P57" i="48"/>
  <c r="O57" i="48"/>
  <c r="N57" i="48"/>
  <c r="M57" i="48"/>
  <c r="L57" i="48"/>
  <c r="U56" i="48"/>
  <c r="T56" i="48"/>
  <c r="S56" i="48"/>
  <c r="R56" i="48"/>
  <c r="Q56" i="48"/>
  <c r="P56" i="48"/>
  <c r="O56" i="48"/>
  <c r="N56" i="48"/>
  <c r="M56" i="48"/>
  <c r="L56" i="48"/>
  <c r="U55" i="48"/>
  <c r="T55" i="48"/>
  <c r="S55" i="48"/>
  <c r="R55" i="48"/>
  <c r="Q55" i="48"/>
  <c r="P55" i="48"/>
  <c r="O55" i="48"/>
  <c r="N55" i="48"/>
  <c r="M55" i="48"/>
  <c r="L55" i="48"/>
  <c r="U54" i="48"/>
  <c r="T54" i="48"/>
  <c r="S54" i="48"/>
  <c r="R54" i="48"/>
  <c r="Q54" i="48"/>
  <c r="P54" i="48"/>
  <c r="O54" i="48"/>
  <c r="N54" i="48"/>
  <c r="M54" i="48"/>
  <c r="L54" i="48"/>
  <c r="U53" i="48"/>
  <c r="T53" i="48"/>
  <c r="S53" i="48"/>
  <c r="R53" i="48"/>
  <c r="Q53" i="48"/>
  <c r="P53" i="48"/>
  <c r="O53" i="48"/>
  <c r="N53" i="48"/>
  <c r="M53" i="48"/>
  <c r="L53" i="48"/>
  <c r="U51" i="48"/>
  <c r="T51" i="48"/>
  <c r="S51" i="48"/>
  <c r="R51" i="48"/>
  <c r="Q51" i="48"/>
  <c r="P51" i="48"/>
  <c r="O51" i="48"/>
  <c r="N51" i="48"/>
  <c r="M51" i="48"/>
  <c r="L51" i="48"/>
  <c r="U50" i="48"/>
  <c r="T50" i="48"/>
  <c r="S50" i="48"/>
  <c r="R50" i="48"/>
  <c r="Q50" i="48"/>
  <c r="P50" i="48"/>
  <c r="O50" i="48"/>
  <c r="N50" i="48"/>
  <c r="M50" i="48"/>
  <c r="L50" i="48"/>
  <c r="U49" i="48"/>
  <c r="T49" i="48"/>
  <c r="S49" i="48"/>
  <c r="R49" i="48"/>
  <c r="Q49" i="48"/>
  <c r="P49" i="48"/>
  <c r="O49" i="48"/>
  <c r="N49" i="48"/>
  <c r="M49" i="48"/>
  <c r="L49" i="48"/>
  <c r="U48" i="48"/>
  <c r="T48" i="48"/>
  <c r="S48" i="48"/>
  <c r="R48" i="48"/>
  <c r="Q48" i="48"/>
  <c r="P48" i="48"/>
  <c r="O48" i="48"/>
  <c r="N48" i="48"/>
  <c r="M48" i="48"/>
  <c r="L48" i="48"/>
  <c r="U47" i="48"/>
  <c r="T47" i="48"/>
  <c r="S47" i="48"/>
  <c r="R47" i="48"/>
  <c r="Q47" i="48"/>
  <c r="P47" i="48"/>
  <c r="O47" i="48"/>
  <c r="N47" i="48"/>
  <c r="M47" i="48"/>
  <c r="L47" i="48"/>
  <c r="U46" i="48"/>
  <c r="T46" i="48"/>
  <c r="S46" i="48"/>
  <c r="R46" i="48"/>
  <c r="Q46" i="48"/>
  <c r="P46" i="48"/>
  <c r="O46" i="48"/>
  <c r="N46" i="48"/>
  <c r="M46" i="48"/>
  <c r="L46" i="48"/>
  <c r="U44" i="48"/>
  <c r="T44" i="48"/>
  <c r="S44" i="48"/>
  <c r="R44" i="48"/>
  <c r="Q44" i="48"/>
  <c r="P44" i="48"/>
  <c r="O44" i="48"/>
  <c r="N44" i="48"/>
  <c r="M44" i="48"/>
  <c r="L44" i="48"/>
  <c r="U43" i="48"/>
  <c r="T43" i="48"/>
  <c r="S43" i="48"/>
  <c r="R43" i="48"/>
  <c r="Q43" i="48"/>
  <c r="P43" i="48"/>
  <c r="O43" i="48"/>
  <c r="N43" i="48"/>
  <c r="M43" i="48"/>
  <c r="L43" i="48"/>
  <c r="U42" i="48"/>
  <c r="T42" i="48"/>
  <c r="S42" i="48"/>
  <c r="R42" i="48"/>
  <c r="Q42" i="48"/>
  <c r="P42" i="48"/>
  <c r="O42" i="48"/>
  <c r="N42" i="48"/>
  <c r="M42" i="48"/>
  <c r="L42" i="48"/>
  <c r="U41" i="48"/>
  <c r="T41" i="48"/>
  <c r="S41" i="48"/>
  <c r="R41" i="48"/>
  <c r="Q41" i="48"/>
  <c r="P41" i="48"/>
  <c r="O41" i="48"/>
  <c r="N41" i="48"/>
  <c r="M41" i="48"/>
  <c r="L41" i="48"/>
  <c r="U40" i="48"/>
  <c r="T40" i="48"/>
  <c r="S40" i="48"/>
  <c r="R40" i="48"/>
  <c r="Q40" i="48"/>
  <c r="P40" i="48"/>
  <c r="O40" i="48"/>
  <c r="N40" i="48"/>
  <c r="M40" i="48"/>
  <c r="L40" i="48"/>
  <c r="U39" i="48"/>
  <c r="T39" i="48"/>
  <c r="S39" i="48"/>
  <c r="R39" i="48"/>
  <c r="Q39" i="48"/>
  <c r="P39" i="48"/>
  <c r="O39" i="48"/>
  <c r="N39" i="48"/>
  <c r="M39" i="48"/>
  <c r="L39" i="48"/>
  <c r="K58" i="48"/>
  <c r="K57" i="48"/>
  <c r="K56" i="48"/>
  <c r="K55" i="48"/>
  <c r="K54" i="48"/>
  <c r="K53" i="48"/>
  <c r="K51" i="48"/>
  <c r="K50" i="48"/>
  <c r="K49" i="48"/>
  <c r="K48" i="48"/>
  <c r="K47" i="48"/>
  <c r="K46" i="48"/>
  <c r="K44" i="48"/>
  <c r="K43" i="48"/>
  <c r="K42" i="48"/>
  <c r="K41" i="48"/>
  <c r="K40" i="48"/>
  <c r="K39" i="48"/>
  <c r="S45" i="48" l="1"/>
  <c r="S28" i="48" s="1"/>
  <c r="S59" i="48"/>
  <c r="S30" i="48" s="1"/>
  <c r="O59" i="48"/>
  <c r="O30" i="48" s="1"/>
  <c r="O45" i="48"/>
  <c r="O28" i="48" s="1"/>
  <c r="U52" i="48"/>
  <c r="U29" i="48" s="1"/>
  <c r="R45" i="48"/>
  <c r="R28" i="48" s="1"/>
  <c r="N59" i="48"/>
  <c r="N30" i="48" s="1"/>
  <c r="R59" i="48"/>
  <c r="R30" i="48" s="1"/>
  <c r="L52" i="48"/>
  <c r="L29" i="48" s="1"/>
  <c r="P52" i="48"/>
  <c r="P29" i="48" s="1"/>
  <c r="T52" i="48"/>
  <c r="T29" i="48" s="1"/>
  <c r="Q52" i="48"/>
  <c r="Q29" i="48" s="1"/>
  <c r="J9" i="53"/>
  <c r="F17" i="53"/>
  <c r="G16" i="53"/>
  <c r="C16" i="53"/>
  <c r="D14" i="53"/>
  <c r="E13" i="53"/>
  <c r="F11" i="53"/>
  <c r="G10" i="53"/>
  <c r="C10" i="53"/>
  <c r="D8" i="53"/>
  <c r="E7" i="53"/>
  <c r="J8" i="53"/>
  <c r="E17" i="53"/>
  <c r="F16" i="53"/>
  <c r="G14" i="53"/>
  <c r="C14" i="53"/>
  <c r="D13" i="53"/>
  <c r="E11" i="53"/>
  <c r="F10" i="53"/>
  <c r="G8" i="53"/>
  <c r="C8" i="53"/>
  <c r="D7" i="53"/>
  <c r="G17" i="53"/>
  <c r="D16" i="53"/>
  <c r="F13" i="53"/>
  <c r="C11" i="53"/>
  <c r="E8" i="53"/>
  <c r="J12" i="53"/>
  <c r="D17" i="53"/>
  <c r="F14" i="53"/>
  <c r="C13" i="53"/>
  <c r="E10" i="53"/>
  <c r="G7" i="53"/>
  <c r="J11" i="53"/>
  <c r="C17" i="53"/>
  <c r="E14" i="53"/>
  <c r="G11" i="53"/>
  <c r="D10" i="53"/>
  <c r="F7" i="53"/>
  <c r="J7" i="53"/>
  <c r="E16" i="53"/>
  <c r="G13" i="53"/>
  <c r="D11" i="53"/>
  <c r="F8" i="53"/>
  <c r="C7" i="53"/>
  <c r="E17" i="54"/>
  <c r="F16" i="54"/>
  <c r="G14" i="54"/>
  <c r="C14" i="54"/>
  <c r="D13" i="54"/>
  <c r="J9" i="54"/>
  <c r="F11" i="54"/>
  <c r="G10" i="54"/>
  <c r="C10" i="54"/>
  <c r="D8" i="54"/>
  <c r="E7" i="54"/>
  <c r="D17" i="54"/>
  <c r="E16" i="54"/>
  <c r="F14" i="54"/>
  <c r="G13" i="54"/>
  <c r="C13" i="54"/>
  <c r="J8" i="54"/>
  <c r="E11" i="54"/>
  <c r="F10" i="54"/>
  <c r="G8" i="54"/>
  <c r="C8" i="54"/>
  <c r="D7" i="54"/>
  <c r="G17" i="54"/>
  <c r="C17" i="54"/>
  <c r="D16" i="54"/>
  <c r="G16" i="54"/>
  <c r="F13" i="54"/>
  <c r="J7" i="54"/>
  <c r="E10" i="54"/>
  <c r="G7" i="54"/>
  <c r="C16" i="54"/>
  <c r="E13" i="54"/>
  <c r="G11" i="54"/>
  <c r="D10" i="54"/>
  <c r="F7" i="54"/>
  <c r="E14" i="54"/>
  <c r="J12" i="54"/>
  <c r="D11" i="54"/>
  <c r="F8" i="54"/>
  <c r="C7" i="54"/>
  <c r="F17" i="54"/>
  <c r="D14" i="54"/>
  <c r="J11" i="54"/>
  <c r="C11" i="54"/>
  <c r="E8" i="54"/>
  <c r="J9" i="55"/>
  <c r="F17" i="55"/>
  <c r="G16" i="55"/>
  <c r="C16" i="55"/>
  <c r="D14" i="55"/>
  <c r="E13" i="55"/>
  <c r="F11" i="55"/>
  <c r="G10" i="55"/>
  <c r="C10" i="55"/>
  <c r="D8" i="55"/>
  <c r="E7" i="55"/>
  <c r="J8" i="55"/>
  <c r="E17" i="55"/>
  <c r="F16" i="55"/>
  <c r="G14" i="55"/>
  <c r="C14" i="55"/>
  <c r="D13" i="55"/>
  <c r="E11" i="55"/>
  <c r="F10" i="55"/>
  <c r="G8" i="55"/>
  <c r="C8" i="55"/>
  <c r="D7" i="55"/>
  <c r="J12" i="55"/>
  <c r="J7" i="55"/>
  <c r="D17" i="55"/>
  <c r="E16" i="55"/>
  <c r="F14" i="55"/>
  <c r="G13" i="55"/>
  <c r="C13" i="55"/>
  <c r="D11" i="55"/>
  <c r="E10" i="55"/>
  <c r="F8" i="55"/>
  <c r="G7" i="55"/>
  <c r="C7" i="55"/>
  <c r="D16" i="55"/>
  <c r="C11" i="55"/>
  <c r="J11" i="55"/>
  <c r="E14" i="55"/>
  <c r="D10" i="55"/>
  <c r="G17" i="55"/>
  <c r="F13" i="55"/>
  <c r="E8" i="55"/>
  <c r="C17" i="55"/>
  <c r="G11" i="55"/>
  <c r="F7" i="55"/>
  <c r="U45" i="48"/>
  <c r="U28" i="48" s="1"/>
  <c r="N45" i="48"/>
  <c r="N28" i="48" s="1"/>
  <c r="Q45" i="48"/>
  <c r="Q28" i="48" s="1"/>
  <c r="T45" i="48"/>
  <c r="T28" i="48" s="1"/>
  <c r="M52" i="48"/>
  <c r="M29" i="48" s="1"/>
  <c r="P59" i="48"/>
  <c r="P30" i="48" s="1"/>
  <c r="T59" i="48"/>
  <c r="T30" i="48" s="1"/>
  <c r="L59" i="48"/>
  <c r="L30" i="48" s="1"/>
  <c r="M59" i="48"/>
  <c r="M30" i="48" s="1"/>
  <c r="Q59" i="48"/>
  <c r="Q30" i="48" s="1"/>
  <c r="U59" i="48"/>
  <c r="U30" i="48" s="1"/>
  <c r="N52" i="48"/>
  <c r="N29" i="48" s="1"/>
  <c r="R52" i="48"/>
  <c r="R29" i="48" s="1"/>
  <c r="O52" i="48"/>
  <c r="O29" i="48" s="1"/>
  <c r="S52" i="48"/>
  <c r="S29" i="48" s="1"/>
  <c r="L45" i="48"/>
  <c r="L28" i="48" s="1"/>
  <c r="P45" i="48"/>
  <c r="P28" i="48" s="1"/>
  <c r="M45" i="48"/>
  <c r="M28" i="48" s="1"/>
  <c r="P31" i="48" l="1"/>
  <c r="O31" i="48"/>
  <c r="T31" i="48"/>
  <c r="Q31" i="48"/>
  <c r="R31" i="48"/>
  <c r="M31" i="48"/>
  <c r="N31" i="48"/>
  <c r="S31" i="48"/>
  <c r="U31" i="48"/>
  <c r="L31" i="48"/>
  <c r="J12" i="50"/>
  <c r="J11" i="50"/>
  <c r="J9" i="50"/>
  <c r="J8" i="50"/>
  <c r="J7" i="50"/>
  <c r="D16" i="50"/>
  <c r="E16" i="50"/>
  <c r="F16" i="50"/>
  <c r="G16" i="50"/>
  <c r="D17" i="50"/>
  <c r="E17" i="50"/>
  <c r="F17" i="50"/>
  <c r="G17" i="50"/>
  <c r="D13" i="50"/>
  <c r="E13" i="50"/>
  <c r="F13" i="50"/>
  <c r="G13" i="50"/>
  <c r="D14" i="50"/>
  <c r="E14" i="50"/>
  <c r="F14" i="50"/>
  <c r="G14" i="50"/>
  <c r="D10" i="50"/>
  <c r="E10" i="50"/>
  <c r="F10" i="50"/>
  <c r="G10" i="50"/>
  <c r="D11" i="50"/>
  <c r="E11" i="50"/>
  <c r="F11" i="50"/>
  <c r="G11" i="50"/>
  <c r="D7" i="50"/>
  <c r="E7" i="50"/>
  <c r="F7" i="50"/>
  <c r="G7" i="50"/>
  <c r="D8" i="50"/>
  <c r="E8" i="50"/>
  <c r="F8" i="50"/>
  <c r="G8" i="50"/>
  <c r="C17" i="50"/>
  <c r="C16" i="50"/>
  <c r="C14" i="50"/>
  <c r="C13" i="50"/>
  <c r="C11" i="50"/>
  <c r="C10" i="50"/>
  <c r="C8" i="50"/>
  <c r="C7" i="50"/>
  <c r="J12" i="49"/>
  <c r="J11" i="49"/>
  <c r="J9" i="49"/>
  <c r="J8" i="49"/>
  <c r="J7" i="49"/>
  <c r="D16" i="49"/>
  <c r="E16" i="49"/>
  <c r="F16" i="49"/>
  <c r="G16" i="49"/>
  <c r="D17" i="49"/>
  <c r="E17" i="49"/>
  <c r="F17" i="49"/>
  <c r="G17" i="49"/>
  <c r="D13" i="49"/>
  <c r="E13" i="49"/>
  <c r="F13" i="49"/>
  <c r="G13" i="49"/>
  <c r="D14" i="49"/>
  <c r="E14" i="49"/>
  <c r="F14" i="49"/>
  <c r="G14" i="49"/>
  <c r="D10" i="49"/>
  <c r="E10" i="49"/>
  <c r="F10" i="49"/>
  <c r="G10" i="49"/>
  <c r="D11" i="49"/>
  <c r="E11" i="49"/>
  <c r="F11" i="49"/>
  <c r="G11" i="49"/>
  <c r="D7" i="49"/>
  <c r="E7" i="49"/>
  <c r="F7" i="49"/>
  <c r="G7" i="49"/>
  <c r="D8" i="49"/>
  <c r="E8" i="49"/>
  <c r="F8" i="49"/>
  <c r="G8" i="49"/>
  <c r="C17" i="49"/>
  <c r="C16" i="49"/>
  <c r="C14" i="49"/>
  <c r="C13" i="49"/>
  <c r="C11" i="49"/>
  <c r="C10" i="49"/>
  <c r="C8" i="49"/>
  <c r="C7" i="49"/>
  <c r="J12" i="44"/>
  <c r="J11" i="44"/>
  <c r="J9" i="44"/>
  <c r="J8" i="44"/>
  <c r="J7" i="44"/>
  <c r="D16" i="44"/>
  <c r="E16" i="44"/>
  <c r="F16" i="44"/>
  <c r="G16" i="44"/>
  <c r="D17" i="44"/>
  <c r="E17" i="44"/>
  <c r="F17" i="44"/>
  <c r="G17" i="44"/>
  <c r="D13" i="44"/>
  <c r="E13" i="44"/>
  <c r="F13" i="44"/>
  <c r="G13" i="44"/>
  <c r="D14" i="44"/>
  <c r="E14" i="44"/>
  <c r="F14" i="44"/>
  <c r="G14" i="44"/>
  <c r="D10" i="44"/>
  <c r="E10" i="44"/>
  <c r="F10" i="44"/>
  <c r="G10" i="44"/>
  <c r="D11" i="44"/>
  <c r="E11" i="44"/>
  <c r="F11" i="44"/>
  <c r="G11" i="44"/>
  <c r="D7" i="44"/>
  <c r="E7" i="44"/>
  <c r="F7" i="44"/>
  <c r="G7" i="44"/>
  <c r="D8" i="44"/>
  <c r="E8" i="44"/>
  <c r="F8" i="44"/>
  <c r="G8" i="44"/>
  <c r="C17" i="44"/>
  <c r="C16" i="44"/>
  <c r="C14" i="44"/>
  <c r="C13" i="44"/>
  <c r="C11" i="44"/>
  <c r="C10" i="44"/>
  <c r="C8" i="44"/>
  <c r="C7" i="44"/>
  <c r="F58" i="48"/>
  <c r="E58" i="48"/>
  <c r="D58" i="48"/>
  <c r="F57" i="48"/>
  <c r="E57" i="48"/>
  <c r="D57" i="48"/>
  <c r="F56" i="48"/>
  <c r="E56" i="48"/>
  <c r="D56" i="48"/>
  <c r="F55" i="48"/>
  <c r="E55" i="48"/>
  <c r="D55" i="48"/>
  <c r="F54" i="48"/>
  <c r="E54" i="48"/>
  <c r="D54" i="48"/>
  <c r="F53" i="48"/>
  <c r="E53" i="48"/>
  <c r="D53" i="48"/>
  <c r="F51" i="48"/>
  <c r="E51" i="48"/>
  <c r="D51" i="48"/>
  <c r="F50" i="48"/>
  <c r="E50" i="48"/>
  <c r="D50" i="48"/>
  <c r="F49" i="48"/>
  <c r="E49" i="48"/>
  <c r="D49" i="48"/>
  <c r="F48" i="48"/>
  <c r="E48" i="48"/>
  <c r="D48" i="48"/>
  <c r="F47" i="48"/>
  <c r="E47" i="48"/>
  <c r="D47" i="48"/>
  <c r="F46" i="48"/>
  <c r="E46" i="48"/>
  <c r="D46" i="48"/>
  <c r="F44" i="48"/>
  <c r="E44" i="48"/>
  <c r="D44" i="48"/>
  <c r="F43" i="48"/>
  <c r="E43" i="48"/>
  <c r="D43" i="48"/>
  <c r="F42" i="48"/>
  <c r="E42" i="48"/>
  <c r="D42" i="48"/>
  <c r="F41" i="48"/>
  <c r="E41" i="48"/>
  <c r="D41" i="48"/>
  <c r="F40" i="48"/>
  <c r="E40" i="48"/>
  <c r="D40" i="48"/>
  <c r="F39" i="48"/>
  <c r="E39" i="48"/>
  <c r="D39" i="48"/>
  <c r="E52" i="48" l="1"/>
  <c r="E29" i="48" s="1"/>
  <c r="F52" i="48"/>
  <c r="E30" i="48" s="1"/>
  <c r="E45" i="48"/>
  <c r="D29" i="48" s="1"/>
  <c r="E59" i="48"/>
  <c r="F29" i="48" s="1"/>
  <c r="D52" i="48"/>
  <c r="E28" i="48" s="1"/>
  <c r="F59" i="48"/>
  <c r="F30" i="48" s="1"/>
  <c r="D45" i="48"/>
  <c r="D28" i="48" s="1"/>
  <c r="K45" i="48"/>
  <c r="K28" i="48" s="1"/>
  <c r="W28" i="48" s="1"/>
  <c r="K59" i="48"/>
  <c r="K30" i="48" s="1"/>
  <c r="W30" i="48" s="1"/>
  <c r="D59" i="48"/>
  <c r="F28" i="48" s="1"/>
  <c r="K52" i="48"/>
  <c r="K29" i="48" s="1"/>
  <c r="W29" i="48" s="1"/>
  <c r="F45" i="48"/>
  <c r="D30" i="48" s="1"/>
  <c r="K31" i="48" l="1"/>
  <c r="G29" i="48"/>
  <c r="G30" i="48"/>
  <c r="G28" i="48"/>
  <c r="W31" i="48" l="1"/>
  <c r="S82" i="39"/>
  <c r="R82" i="39"/>
  <c r="Q82" i="39"/>
  <c r="P82" i="39"/>
  <c r="O82" i="39"/>
  <c r="N82" i="39"/>
  <c r="M82" i="39"/>
  <c r="L82" i="39"/>
  <c r="K82" i="39"/>
  <c r="S75" i="39"/>
  <c r="R75" i="39"/>
  <c r="Q75" i="39"/>
  <c r="P75" i="39"/>
  <c r="O75" i="39"/>
  <c r="N75" i="39"/>
  <c r="M75" i="39"/>
  <c r="L75" i="39"/>
  <c r="K75" i="39"/>
  <c r="S68" i="39"/>
  <c r="R68" i="39"/>
  <c r="Q68" i="39"/>
  <c r="P68" i="39"/>
  <c r="O68" i="39"/>
  <c r="N68" i="39"/>
  <c r="M68" i="39"/>
  <c r="L68" i="39"/>
  <c r="K68" i="39"/>
  <c r="F82" i="39"/>
  <c r="E82" i="39"/>
  <c r="D82" i="39"/>
  <c r="F75" i="39"/>
  <c r="E75" i="39"/>
  <c r="D75" i="39"/>
  <c r="F68" i="39"/>
  <c r="E68" i="39"/>
  <c r="D68" i="39"/>
  <c r="F81" i="39"/>
  <c r="F80" i="39"/>
  <c r="F79" i="39"/>
  <c r="F78" i="39"/>
  <c r="F77" i="39"/>
  <c r="F74" i="39"/>
  <c r="F73" i="39"/>
  <c r="F72" i="39"/>
  <c r="F71" i="39"/>
  <c r="F70" i="39"/>
  <c r="F67" i="39"/>
  <c r="F66" i="39"/>
  <c r="F65" i="39"/>
  <c r="F64" i="39"/>
  <c r="F63" i="39"/>
  <c r="E81" i="39"/>
  <c r="E80" i="39"/>
  <c r="E79" i="39"/>
  <c r="E78" i="39"/>
  <c r="E77" i="39"/>
  <c r="E74" i="39"/>
  <c r="E73" i="39"/>
  <c r="E72" i="39"/>
  <c r="E71" i="39"/>
  <c r="E70" i="39"/>
  <c r="E67" i="39"/>
  <c r="E66" i="39"/>
  <c r="E65" i="39"/>
  <c r="E64" i="39"/>
  <c r="E63" i="39"/>
  <c r="D81" i="39"/>
  <c r="D80" i="39"/>
  <c r="D79" i="39"/>
  <c r="D78" i="39"/>
  <c r="D77" i="39"/>
  <c r="D74" i="39"/>
  <c r="D73" i="39"/>
  <c r="D72" i="39"/>
  <c r="D71" i="39"/>
  <c r="D70" i="39"/>
  <c r="D67" i="39"/>
  <c r="D66" i="39"/>
  <c r="D65" i="39"/>
  <c r="D64" i="39"/>
  <c r="D63" i="39"/>
  <c r="S81" i="39"/>
  <c r="S80" i="39"/>
  <c r="S79" i="39"/>
  <c r="S78" i="39"/>
  <c r="S77" i="39"/>
  <c r="S74" i="39"/>
  <c r="S73" i="39"/>
  <c r="S72" i="39"/>
  <c r="S71" i="39"/>
  <c r="S70" i="39"/>
  <c r="S67" i="39"/>
  <c r="S66" i="39"/>
  <c r="S65" i="39"/>
  <c r="S64" i="39"/>
  <c r="S63" i="39"/>
  <c r="R81" i="39"/>
  <c r="R80" i="39"/>
  <c r="R79" i="39"/>
  <c r="R78" i="39"/>
  <c r="R77" i="39"/>
  <c r="R74" i="39"/>
  <c r="R73" i="39"/>
  <c r="R72" i="39"/>
  <c r="R71" i="39"/>
  <c r="R70" i="39"/>
  <c r="R67" i="39"/>
  <c r="R66" i="39"/>
  <c r="R65" i="39"/>
  <c r="R64" i="39"/>
  <c r="R63" i="39"/>
  <c r="Q81" i="39"/>
  <c r="Q80" i="39"/>
  <c r="Q79" i="39"/>
  <c r="Q78" i="39"/>
  <c r="Q77" i="39"/>
  <c r="Q74" i="39"/>
  <c r="Q73" i="39"/>
  <c r="Q72" i="39"/>
  <c r="Q71" i="39"/>
  <c r="Q70" i="39"/>
  <c r="Q67" i="39"/>
  <c r="Q66" i="39"/>
  <c r="Q65" i="39"/>
  <c r="Q64" i="39"/>
  <c r="Q63" i="39"/>
  <c r="P81" i="39"/>
  <c r="P80" i="39"/>
  <c r="P79" i="39"/>
  <c r="P78" i="39"/>
  <c r="P77" i="39"/>
  <c r="P74" i="39"/>
  <c r="P73" i="39"/>
  <c r="P72" i="39"/>
  <c r="P71" i="39"/>
  <c r="P70" i="39"/>
  <c r="P67" i="39"/>
  <c r="P66" i="39"/>
  <c r="P65" i="39"/>
  <c r="P64" i="39"/>
  <c r="P63" i="39"/>
  <c r="O81" i="39"/>
  <c r="O80" i="39"/>
  <c r="O79" i="39"/>
  <c r="O78" i="39"/>
  <c r="O77" i="39"/>
  <c r="O74" i="39"/>
  <c r="O73" i="39"/>
  <c r="O72" i="39"/>
  <c r="O71" i="39"/>
  <c r="O70" i="39"/>
  <c r="O67" i="39"/>
  <c r="O66" i="39"/>
  <c r="O65" i="39"/>
  <c r="O64" i="39"/>
  <c r="O63" i="39"/>
  <c r="N81" i="39"/>
  <c r="N80" i="39"/>
  <c r="N79" i="39"/>
  <c r="N78" i="39"/>
  <c r="N77" i="39"/>
  <c r="N74" i="39"/>
  <c r="N73" i="39"/>
  <c r="N72" i="39"/>
  <c r="N71" i="39"/>
  <c r="N70" i="39"/>
  <c r="N67" i="39"/>
  <c r="N66" i="39"/>
  <c r="N65" i="39"/>
  <c r="N64" i="39"/>
  <c r="N63" i="39"/>
  <c r="M81" i="39"/>
  <c r="M80" i="39"/>
  <c r="M79" i="39"/>
  <c r="M78" i="39"/>
  <c r="M77" i="39"/>
  <c r="M74" i="39"/>
  <c r="M73" i="39"/>
  <c r="M72" i="39"/>
  <c r="M71" i="39"/>
  <c r="M70" i="39"/>
  <c r="M67" i="39"/>
  <c r="M66" i="39"/>
  <c r="M65" i="39"/>
  <c r="M64" i="39"/>
  <c r="M63" i="39"/>
  <c r="L81" i="39"/>
  <c r="L80" i="39"/>
  <c r="L79" i="39"/>
  <c r="L78" i="39"/>
  <c r="L77" i="39"/>
  <c r="L74" i="39"/>
  <c r="L73" i="39"/>
  <c r="L72" i="39"/>
  <c r="L71" i="39"/>
  <c r="L70" i="39"/>
  <c r="L67" i="39"/>
  <c r="L66" i="39"/>
  <c r="L65" i="39"/>
  <c r="L64" i="39"/>
  <c r="L63" i="39"/>
  <c r="K65" i="39"/>
  <c r="K81" i="39"/>
  <c r="K80" i="39"/>
  <c r="K79" i="39"/>
  <c r="K78" i="39"/>
  <c r="K77" i="39"/>
  <c r="K74" i="39"/>
  <c r="K73" i="39"/>
  <c r="K72" i="39"/>
  <c r="K71" i="39"/>
  <c r="K70" i="39"/>
  <c r="K67" i="39"/>
  <c r="K66" i="39"/>
  <c r="K64" i="39"/>
  <c r="K63" i="39"/>
  <c r="M83" i="39" l="1"/>
  <c r="M30" i="39" s="1"/>
  <c r="P83" i="39"/>
  <c r="P30" i="39" s="1"/>
  <c r="R83" i="39"/>
  <c r="R30" i="39" s="1"/>
  <c r="E83" i="39"/>
  <c r="F29" i="39" s="1"/>
  <c r="O83" i="39"/>
  <c r="O30" i="39" s="1"/>
  <c r="N76" i="39"/>
  <c r="N29" i="39" s="1"/>
  <c r="R76" i="39"/>
  <c r="R29" i="39" s="1"/>
  <c r="M76" i="39"/>
  <c r="M29" i="39" s="1"/>
  <c r="L69" i="39"/>
  <c r="L28" i="39" s="1"/>
  <c r="N69" i="39"/>
  <c r="N28" i="39" s="1"/>
  <c r="F69" i="39"/>
  <c r="D30" i="39" s="1"/>
  <c r="Q83" i="39"/>
  <c r="Q30" i="39" s="1"/>
  <c r="F83" i="39"/>
  <c r="F30" i="39" s="1"/>
  <c r="D83" i="39"/>
  <c r="F28" i="39" s="1"/>
  <c r="F76" i="39"/>
  <c r="E30" i="39" s="1"/>
  <c r="E76" i="39"/>
  <c r="E29" i="39" s="1"/>
  <c r="D76" i="39"/>
  <c r="E28" i="39" s="1"/>
  <c r="E69" i="39"/>
  <c r="D29" i="39" s="1"/>
  <c r="S69" i="39"/>
  <c r="S28" i="39" s="1"/>
  <c r="O69" i="39"/>
  <c r="O28" i="39" s="1"/>
  <c r="Q69" i="39"/>
  <c r="Q28" i="39" s="1"/>
  <c r="D69" i="39"/>
  <c r="D28" i="39" s="1"/>
  <c r="N83" i="39"/>
  <c r="N30" i="39" s="1"/>
  <c r="S83" i="39"/>
  <c r="S30" i="39" s="1"/>
  <c r="O76" i="39"/>
  <c r="O29" i="39" s="1"/>
  <c r="S76" i="39"/>
  <c r="S29" i="39" s="1"/>
  <c r="P76" i="39"/>
  <c r="P29" i="39" s="1"/>
  <c r="Q76" i="39"/>
  <c r="Q29" i="39" s="1"/>
  <c r="L76" i="39"/>
  <c r="L29" i="39" s="1"/>
  <c r="P69" i="39"/>
  <c r="P28" i="39" s="1"/>
  <c r="M69" i="39"/>
  <c r="M28" i="39" s="1"/>
  <c r="R69" i="39"/>
  <c r="R28" i="39" s="1"/>
  <c r="L83" i="39"/>
  <c r="L30" i="39" s="1"/>
  <c r="K83" i="39"/>
  <c r="K30" i="39" s="1"/>
  <c r="K69" i="39"/>
  <c r="K28" i="39" s="1"/>
  <c r="K76" i="39" l="1"/>
  <c r="K29" i="39" s="1"/>
  <c r="W24" i="38" l="1"/>
  <c r="W23" i="38"/>
  <c r="W22" i="38"/>
  <c r="U31" i="46" l="1"/>
  <c r="Q31" i="46"/>
  <c r="G30" i="46"/>
  <c r="G29" i="46"/>
  <c r="G28" i="46"/>
  <c r="Q31" i="39" l="1"/>
  <c r="V24" i="38"/>
  <c r="V23" i="38"/>
  <c r="T29" i="46" s="1"/>
  <c r="V22" i="38"/>
  <c r="U24" i="38"/>
  <c r="U23" i="38"/>
  <c r="S29" i="46" s="1"/>
  <c r="U22" i="38"/>
  <c r="T24" i="38"/>
  <c r="T23" i="38"/>
  <c r="R29" i="46" s="1"/>
  <c r="T22" i="38"/>
  <c r="S24" i="38"/>
  <c r="S23" i="38"/>
  <c r="P29" i="46" s="1"/>
  <c r="S22" i="38"/>
  <c r="R24" i="38"/>
  <c r="R22" i="38"/>
  <c r="R23" i="38"/>
  <c r="O29" i="46" s="1"/>
  <c r="Q24" i="38"/>
  <c r="Q23" i="38"/>
  <c r="N29" i="46" s="1"/>
  <c r="P24" i="38"/>
  <c r="P23" i="38"/>
  <c r="M29" i="46" s="1"/>
  <c r="P22" i="38"/>
  <c r="Q22" i="38"/>
  <c r="O24" i="38"/>
  <c r="O23" i="38"/>
  <c r="O22" i="38"/>
  <c r="N24" i="38"/>
  <c r="N23" i="38"/>
  <c r="N22" i="38"/>
  <c r="G32" i="41"/>
  <c r="G31" i="41"/>
  <c r="G30" i="41"/>
  <c r="V24" i="40"/>
  <c r="U24" i="40"/>
  <c r="T24" i="40"/>
  <c r="S24" i="40"/>
  <c r="R24" i="40"/>
  <c r="Q24" i="40"/>
  <c r="P24" i="40"/>
  <c r="O24" i="40"/>
  <c r="N24" i="40"/>
  <c r="V23" i="40"/>
  <c r="U23" i="40"/>
  <c r="T23" i="40"/>
  <c r="S23" i="40"/>
  <c r="R23" i="40"/>
  <c r="Q23" i="40"/>
  <c r="P23" i="40"/>
  <c r="O23" i="40"/>
  <c r="N23" i="40"/>
  <c r="V22" i="40"/>
  <c r="U22" i="40"/>
  <c r="T22" i="40"/>
  <c r="T25" i="40" s="1"/>
  <c r="S22" i="40"/>
  <c r="R22" i="40"/>
  <c r="Q22" i="40"/>
  <c r="P22" i="40"/>
  <c r="O22" i="40"/>
  <c r="N22" i="40"/>
  <c r="X22" i="38" l="1"/>
  <c r="K29" i="46"/>
  <c r="X23" i="38"/>
  <c r="W22" i="40"/>
  <c r="R25" i="40"/>
  <c r="V25" i="40"/>
  <c r="P25" i="40"/>
  <c r="X24" i="38"/>
  <c r="L29" i="46"/>
  <c r="W24" i="40"/>
  <c r="K28" i="46"/>
  <c r="N28" i="46"/>
  <c r="R28" i="46"/>
  <c r="T28" i="46"/>
  <c r="O25" i="40"/>
  <c r="Q25" i="40"/>
  <c r="Q27" i="40" s="1"/>
  <c r="S25" i="40"/>
  <c r="U25" i="40"/>
  <c r="U27" i="40" s="1"/>
  <c r="W23" i="40"/>
  <c r="L28" i="46"/>
  <c r="M28" i="46"/>
  <c r="O28" i="46"/>
  <c r="P28" i="46"/>
  <c r="S28" i="46"/>
  <c r="K30" i="46"/>
  <c r="K31" i="46" s="1"/>
  <c r="O30" i="46"/>
  <c r="O31" i="46" s="1"/>
  <c r="R31" i="39"/>
  <c r="R30" i="46"/>
  <c r="R31" i="46" s="1"/>
  <c r="T30" i="46"/>
  <c r="T31" i="46" s="1"/>
  <c r="L30" i="46"/>
  <c r="M30" i="46"/>
  <c r="M31" i="46" s="1"/>
  <c r="N30" i="46"/>
  <c r="N31" i="46" s="1"/>
  <c r="P30" i="46"/>
  <c r="S30" i="46"/>
  <c r="N25" i="40"/>
  <c r="G29" i="39"/>
  <c r="G30" i="39"/>
  <c r="G28" i="39"/>
  <c r="W25" i="40" l="1"/>
  <c r="S31" i="46"/>
  <c r="P31" i="46"/>
  <c r="X25" i="38"/>
  <c r="U28" i="39"/>
  <c r="U29" i="39"/>
  <c r="P27" i="40"/>
  <c r="U30" i="39"/>
  <c r="L31" i="46"/>
  <c r="K31" i="39"/>
  <c r="P31" i="39"/>
  <c r="S31" i="39"/>
  <c r="N31" i="39"/>
  <c r="M31" i="39"/>
  <c r="L31" i="39"/>
  <c r="O31" i="39"/>
  <c r="O27" i="40"/>
  <c r="O25" i="38"/>
  <c r="Q25" i="38"/>
  <c r="S25" i="38"/>
  <c r="U25" i="38"/>
  <c r="P25" i="38"/>
  <c r="R25" i="38"/>
  <c r="T25" i="38"/>
  <c r="V25" i="38"/>
  <c r="N25" i="38"/>
  <c r="U31" i="39" l="1"/>
  <c r="W25" i="3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B6" authorId="0" shapeId="0" xr:uid="{00000000-0006-0000-0000-000001000000}">
      <text>
        <r>
          <rPr>
            <b/>
            <sz val="14"/>
            <color indexed="81"/>
            <rFont val="Akhand Gujarati Semibold"/>
            <family val="3"/>
            <charset val="1"/>
          </rPr>
          <t>● પુરું નામ લખવું.
● અટક પ્રથમ લખવી.</t>
        </r>
      </text>
    </comment>
    <comment ref="B7" authorId="0" shapeId="0" xr:uid="{00000000-0006-0000-0000-000002000000}">
      <text>
        <r>
          <rPr>
            <b/>
            <sz val="14"/>
            <color indexed="81"/>
            <rFont val="Akhand Gujarati Semibold"/>
            <family val="3"/>
            <charset val="1"/>
          </rPr>
          <t>● પુરું નામ લખવું.
● અટક પ્રથમ લખવી.</t>
        </r>
      </text>
    </comment>
    <comment ref="B8" authorId="0" shapeId="0" xr:uid="{00000000-0006-0000-0000-000003000000}">
      <text>
        <r>
          <rPr>
            <b/>
            <sz val="14"/>
            <color indexed="81"/>
            <rFont val="Akhand Gujarati Semibold"/>
            <family val="3"/>
            <charset val="1"/>
          </rPr>
          <t>● પુરું નામ લખવું.
● અટક પ્રથમ લખવી.</t>
        </r>
      </text>
    </comment>
  </commentList>
</comments>
</file>

<file path=xl/sharedStrings.xml><?xml version="1.0" encoding="utf-8"?>
<sst xmlns="http://schemas.openxmlformats.org/spreadsheetml/2006/main" count="3120" uniqueCount="300">
  <si>
    <t xml:space="preserve">;F[DJFZ </t>
  </si>
  <si>
    <t xml:space="preserve">D\U/JFZ </t>
  </si>
  <si>
    <t xml:space="preserve">U]~JFZ </t>
  </si>
  <si>
    <t xml:space="preserve">X]S|JFZ </t>
  </si>
  <si>
    <t xml:space="preserve">XlGJFZ </t>
  </si>
  <si>
    <t xml:space="preserve">TF; </t>
  </si>
  <si>
    <t xml:space="preserve">Ul6T </t>
  </si>
  <si>
    <t xml:space="preserve">V\U|[HL </t>
  </si>
  <si>
    <t>lR+</t>
  </si>
  <si>
    <t xml:space="preserve">;\ULT </t>
  </si>
  <si>
    <t>U]HZFTL</t>
  </si>
  <si>
    <t xml:space="preserve">5IF"JZ6 </t>
  </si>
  <si>
    <t>A]WJFZ</t>
  </si>
  <si>
    <t>lCgNL</t>
  </si>
  <si>
    <t>SFIF"G]EJ</t>
  </si>
  <si>
    <t>E]ZU- VG]5D 5|FYlDS XF/F4TFP,FB6L4lHPAGF;SF\9F 
WF[Z6 # YL 5 ;FDFgI ;DI5+S      JQF" o Z_!(q!)</t>
  </si>
  <si>
    <t>N.V.</t>
  </si>
  <si>
    <t>M.K.</t>
  </si>
  <si>
    <t>J.G.</t>
  </si>
  <si>
    <t>NV</t>
  </si>
  <si>
    <t>JG</t>
  </si>
  <si>
    <t>MK</t>
  </si>
  <si>
    <t>zL E]ZU- VG]5D 5|FP XF/F</t>
  </si>
  <si>
    <t>TF;</t>
  </si>
  <si>
    <t>;DI</t>
  </si>
  <si>
    <t>;MDJFZ</t>
  </si>
  <si>
    <t>D\U/JFZ</t>
  </si>
  <si>
    <t>U]Z]JFZ</t>
  </si>
  <si>
    <t>X]S|JFZ</t>
  </si>
  <si>
    <t>XlGJFZ</t>
  </si>
  <si>
    <t>!_o5_ YL !!oZ_</t>
  </si>
  <si>
    <t>;OF. VG[ 5|FY"GF</t>
  </si>
  <si>
    <t>*oZ_ YL *o5_</t>
  </si>
  <si>
    <t>5|FY"GF</t>
  </si>
  <si>
    <t>!P</t>
  </si>
  <si>
    <t>!!oZ_ YL !!o55</t>
  </si>
  <si>
    <t>;FPlJP</t>
  </si>
  <si>
    <t>*o5_ YL (oZ5</t>
  </si>
  <si>
    <t>Ul6T</t>
  </si>
  <si>
    <t>V\U|[HL</t>
  </si>
  <si>
    <t>;\:S'T</t>
  </si>
  <si>
    <t>ZP</t>
  </si>
  <si>
    <t>!!o55 YL !Zo#_</t>
  </si>
  <si>
    <t>!Zo#_ YL !Zo$_</t>
  </si>
  <si>
    <t>GFGL lZ;[;</t>
  </si>
  <si>
    <t>#P</t>
  </si>
  <si>
    <t>(oZ5 YL )o__</t>
  </si>
  <si>
    <t>!Zo$_ YL !o!5</t>
  </si>
  <si>
    <t>)o__ YL )oZ_</t>
  </si>
  <si>
    <t>lZ;[;</t>
  </si>
  <si>
    <t>$P</t>
  </si>
  <si>
    <t>!o!5 YL !o5_</t>
  </si>
  <si>
    <t>)oZ_ YL !_oZ5</t>
  </si>
  <si>
    <t>!o5_ YL Zo#_</t>
  </si>
  <si>
    <t>DM8L lZ;[;</t>
  </si>
  <si>
    <t>5P</t>
  </si>
  <si>
    <t>!_oZ5YL!!o__</t>
  </si>
  <si>
    <t>Zo#_ YL #o_5</t>
  </si>
  <si>
    <t>&amp;P</t>
  </si>
  <si>
    <t>#o_5 YL #o$_</t>
  </si>
  <si>
    <t>#o$_ YL #o5_</t>
  </si>
  <si>
    <t>*P</t>
  </si>
  <si>
    <t>#o5_ YL $oZ5</t>
  </si>
  <si>
    <t>5]:TSJFRG</t>
  </si>
  <si>
    <t>(P</t>
  </si>
  <si>
    <t>$oZ5 YL 5o__</t>
  </si>
  <si>
    <t>WMZ6</t>
  </si>
  <si>
    <t>NL</t>
  </si>
  <si>
    <t>CA</t>
  </si>
  <si>
    <t>NG</t>
  </si>
  <si>
    <t>S],</t>
  </si>
  <si>
    <t xml:space="preserve">lJ7FG </t>
  </si>
  <si>
    <t>Ul6T4</t>
  </si>
  <si>
    <t>;DI 5+S WMZ6 v #</t>
  </si>
  <si>
    <t>;DI 5+S WMZ6 v $</t>
  </si>
  <si>
    <t>;DI 5+S WMZ6 v 5</t>
  </si>
  <si>
    <t>MK =</t>
  </si>
  <si>
    <t>NV =</t>
  </si>
  <si>
    <t>JG =</t>
  </si>
  <si>
    <t>MADHABHAI</t>
  </si>
  <si>
    <t>NARESHBHAI</t>
  </si>
  <si>
    <t>JAGADISHBHAI</t>
  </si>
  <si>
    <t>U]HZFTL4</t>
  </si>
  <si>
    <t>lCgNL4</t>
  </si>
  <si>
    <t>5IF"JZ64</t>
  </si>
  <si>
    <t>;\ULT4</t>
  </si>
  <si>
    <t>ગુજરાતી</t>
  </si>
  <si>
    <t>ગણિત</t>
  </si>
  <si>
    <t>પર્યાવરણ</t>
  </si>
  <si>
    <t>અંગ્રેજી</t>
  </si>
  <si>
    <t>હિન્દી</t>
  </si>
  <si>
    <t>શા.શિ.</t>
  </si>
  <si>
    <t>કમ્પ્યૂ.</t>
  </si>
  <si>
    <t>કાર્યા.</t>
  </si>
  <si>
    <t>ચિત્ર</t>
  </si>
  <si>
    <t>સંગીત</t>
  </si>
  <si>
    <t xml:space="preserve">કૂલ </t>
  </si>
  <si>
    <t>ધો-3</t>
  </si>
  <si>
    <t>ધો-4</t>
  </si>
  <si>
    <t>ધો-5</t>
  </si>
  <si>
    <t>T1</t>
  </si>
  <si>
    <t>T2</t>
  </si>
  <si>
    <t>T3</t>
  </si>
  <si>
    <t>ધોરણ - 3 - 4 - 5 સમયપત્રક</t>
  </si>
  <si>
    <t xml:space="preserve">શાળા : </t>
  </si>
  <si>
    <t xml:space="preserve">વર્ષ : </t>
  </si>
  <si>
    <t>2018-19</t>
  </si>
  <si>
    <t xml:space="preserve">તાસ </t>
  </si>
  <si>
    <t xml:space="preserve">સમય </t>
  </si>
  <si>
    <t xml:space="preserve">સોમવાર </t>
  </si>
  <si>
    <t xml:space="preserve">મંગળવાર </t>
  </si>
  <si>
    <t xml:space="preserve">બુધવાર </t>
  </si>
  <si>
    <t xml:space="preserve">ગુરુવાર </t>
  </si>
  <si>
    <t xml:space="preserve">શુક્રવાર </t>
  </si>
  <si>
    <t xml:space="preserve">શનિવાર </t>
  </si>
  <si>
    <t>ધો - 3</t>
  </si>
  <si>
    <t>ધો - 4</t>
  </si>
  <si>
    <t>ધો - 5</t>
  </si>
  <si>
    <t>10:30-11:00</t>
  </si>
  <si>
    <t xml:space="preserve">સમૂહજીવન,શાળાસફાઈ અને શૈક્ષણિક કાર્ય માટેની પૂર્વતૈયારી </t>
  </si>
  <si>
    <t>7:00-7:20</t>
  </si>
  <si>
    <t>11:00-11:20</t>
  </si>
  <si>
    <t>પ્રાર્થના સંમેલન</t>
  </si>
  <si>
    <t>7:20-7:35</t>
  </si>
  <si>
    <t>11:20-11:55</t>
  </si>
  <si>
    <t>7:35-8:10</t>
  </si>
  <si>
    <t>11:55-12:30</t>
  </si>
  <si>
    <t>8:10-8:45</t>
  </si>
  <si>
    <t>12:30-12:40</t>
  </si>
  <si>
    <t xml:space="preserve">વિરામ </t>
  </si>
  <si>
    <t>8:45-9:20</t>
  </si>
  <si>
    <t>12:40-1:15</t>
  </si>
  <si>
    <t>વિરામ</t>
  </si>
  <si>
    <t>09:20-10:00</t>
  </si>
  <si>
    <t>1:15 -1:50</t>
  </si>
  <si>
    <t>10:00-10:35</t>
  </si>
  <si>
    <t>1:50-2:30</t>
  </si>
  <si>
    <t xml:space="preserve">મધ્યાહન ભોજન - વિરામ </t>
  </si>
  <si>
    <t>10:35-11:20</t>
  </si>
  <si>
    <t>2:30-3:05</t>
  </si>
  <si>
    <t>વિષય ફાળવણી</t>
  </si>
  <si>
    <t>3:05-3:40</t>
  </si>
  <si>
    <t>3:40-3:50</t>
  </si>
  <si>
    <t>3:50-4:25</t>
  </si>
  <si>
    <t xml:space="preserve">વર્ગ શિક્ષકનું નામ </t>
  </si>
  <si>
    <t>STD</t>
  </si>
  <si>
    <t>4:25-5:00</t>
  </si>
  <si>
    <t>વિષયો</t>
  </si>
  <si>
    <t xml:space="preserve">ગુજરાતી,હિન્દી,ચિત્ર </t>
  </si>
  <si>
    <t xml:space="preserve">ગણિત,અંગ્રેજી </t>
  </si>
  <si>
    <t xml:space="preserve">પર્યાવરણ, સંગીત, કાર્યા. </t>
  </si>
  <si>
    <t>zL E]ZU- VG]5D 5|FP XF/F4 TFP,FB6L4 lHP AGF;SF\9F</t>
  </si>
  <si>
    <t>પટેલ નરેશભાઈ</t>
  </si>
  <si>
    <t xml:space="preserve">ટંડેલ જગદીશભાઈ </t>
  </si>
  <si>
    <t>પ્રજાપતિ માધાભાઈ</t>
  </si>
  <si>
    <t>પટેલ નરેશભાઈ (N.V.)</t>
  </si>
  <si>
    <t>ટંડેલ જગદીશભાઈ (J.G.)</t>
  </si>
  <si>
    <t>પ્રજાપતિ માધાભાઈ (M.K.)</t>
  </si>
  <si>
    <t>;DI5+S sWMZ6v#4$45f</t>
  </si>
  <si>
    <t>XF/F o</t>
  </si>
  <si>
    <t>JQF" o</t>
  </si>
  <si>
    <t>lX1FSG]\   ;DI5+S</t>
  </si>
  <si>
    <r>
      <t xml:space="preserve">ગુજરાતી </t>
    </r>
    <r>
      <rPr>
        <b/>
        <sz val="14"/>
        <rFont val="Calibri"/>
        <family val="2"/>
        <scheme val="minor"/>
      </rPr>
      <t>- 3</t>
    </r>
  </si>
  <si>
    <t>vo JU"lX1FSzL ov
58[, GZ[XEF. lJõ,EF.</t>
  </si>
  <si>
    <r>
      <t xml:space="preserve">ગુજરાતી </t>
    </r>
    <r>
      <rPr>
        <b/>
        <sz val="14"/>
        <rFont val="Calibri"/>
        <family val="2"/>
        <scheme val="minor"/>
      </rPr>
      <t>- 4</t>
    </r>
  </si>
  <si>
    <r>
      <t xml:space="preserve">હિન્દી  </t>
    </r>
    <r>
      <rPr>
        <b/>
        <sz val="16"/>
        <rFont val="Calibri"/>
        <family val="2"/>
        <scheme val="minor"/>
      </rPr>
      <t xml:space="preserve">-  </t>
    </r>
    <r>
      <rPr>
        <b/>
        <sz val="14"/>
        <rFont val="Calibri"/>
        <family val="2"/>
        <scheme val="minor"/>
      </rPr>
      <t>4</t>
    </r>
  </si>
  <si>
    <r>
      <t>ચિત્ર</t>
    </r>
    <r>
      <rPr>
        <b/>
        <sz val="14"/>
        <rFont val="Calibri"/>
        <family val="2"/>
        <scheme val="minor"/>
      </rPr>
      <t xml:space="preserve">  - 4</t>
    </r>
  </si>
  <si>
    <r>
      <t>ચિત્ર</t>
    </r>
    <r>
      <rPr>
        <b/>
        <sz val="14"/>
        <rFont val="Calibri"/>
        <family val="2"/>
        <scheme val="minor"/>
      </rPr>
      <t xml:space="preserve">  - 3</t>
    </r>
  </si>
  <si>
    <r>
      <t xml:space="preserve">હિન્દી  </t>
    </r>
    <r>
      <rPr>
        <b/>
        <sz val="16"/>
        <rFont val="Calibri"/>
        <family val="2"/>
        <scheme val="minor"/>
      </rPr>
      <t>-  5</t>
    </r>
  </si>
  <si>
    <r>
      <t xml:space="preserve">ગુજરાતી </t>
    </r>
    <r>
      <rPr>
        <b/>
        <sz val="14"/>
        <rFont val="Calibri"/>
        <family val="2"/>
        <scheme val="minor"/>
      </rPr>
      <t>- 5</t>
    </r>
  </si>
  <si>
    <r>
      <t xml:space="preserve">ચિત્ર  </t>
    </r>
    <r>
      <rPr>
        <b/>
        <sz val="16"/>
        <rFont val="Calibri"/>
        <family val="2"/>
        <scheme val="minor"/>
      </rPr>
      <t>-  5</t>
    </r>
  </si>
  <si>
    <r>
      <t xml:space="preserve">પર્યાવરણ </t>
    </r>
    <r>
      <rPr>
        <b/>
        <sz val="14"/>
        <rFont val="Calibri"/>
        <family val="2"/>
        <scheme val="minor"/>
      </rPr>
      <t>- 3</t>
    </r>
  </si>
  <si>
    <r>
      <t>સંગીત</t>
    </r>
    <r>
      <rPr>
        <b/>
        <sz val="14"/>
        <rFont val="Calibri"/>
        <family val="2"/>
        <scheme val="minor"/>
      </rPr>
      <t xml:space="preserve">  - 3</t>
    </r>
  </si>
  <si>
    <r>
      <t xml:space="preserve">કાર્યા. </t>
    </r>
    <r>
      <rPr>
        <b/>
        <sz val="14"/>
        <rFont val="Calibri"/>
        <family val="2"/>
        <scheme val="minor"/>
      </rPr>
      <t>- 3</t>
    </r>
  </si>
  <si>
    <r>
      <t xml:space="preserve">પર્યાવરણ </t>
    </r>
    <r>
      <rPr>
        <b/>
        <sz val="14"/>
        <rFont val="Calibri"/>
        <family val="2"/>
        <scheme val="minor"/>
      </rPr>
      <t>- 4</t>
    </r>
  </si>
  <si>
    <r>
      <t>સંગીત</t>
    </r>
    <r>
      <rPr>
        <b/>
        <sz val="14"/>
        <rFont val="Calibri"/>
        <family val="2"/>
        <scheme val="minor"/>
      </rPr>
      <t xml:space="preserve">  - 4</t>
    </r>
  </si>
  <si>
    <r>
      <t xml:space="preserve">કાર્યા. </t>
    </r>
    <r>
      <rPr>
        <b/>
        <sz val="14"/>
        <rFont val="Calibri"/>
        <family val="2"/>
        <scheme val="minor"/>
      </rPr>
      <t>- 4</t>
    </r>
  </si>
  <si>
    <r>
      <t xml:space="preserve">પર્યાવરણ </t>
    </r>
    <r>
      <rPr>
        <b/>
        <sz val="14"/>
        <rFont val="Calibri"/>
        <family val="2"/>
        <scheme val="minor"/>
      </rPr>
      <t>- 5</t>
    </r>
  </si>
  <si>
    <r>
      <t>સંગીત</t>
    </r>
    <r>
      <rPr>
        <b/>
        <sz val="14"/>
        <rFont val="Calibri"/>
        <family val="2"/>
        <scheme val="minor"/>
      </rPr>
      <t xml:space="preserve">  - 5</t>
    </r>
  </si>
  <si>
    <r>
      <t>ગણિત</t>
    </r>
    <r>
      <rPr>
        <b/>
        <sz val="14"/>
        <rFont val="Calibri"/>
        <family val="2"/>
        <scheme val="minor"/>
      </rPr>
      <t xml:space="preserve">  - 3</t>
    </r>
  </si>
  <si>
    <r>
      <t xml:space="preserve">અંગ્રેજી </t>
    </r>
    <r>
      <rPr>
        <b/>
        <sz val="14"/>
        <rFont val="Calibri"/>
        <family val="2"/>
        <scheme val="minor"/>
      </rPr>
      <t>- 3</t>
    </r>
  </si>
  <si>
    <r>
      <t>ગણિત</t>
    </r>
    <r>
      <rPr>
        <b/>
        <sz val="14"/>
        <rFont val="Calibri"/>
        <family val="2"/>
        <scheme val="minor"/>
      </rPr>
      <t xml:space="preserve">  - 4</t>
    </r>
  </si>
  <si>
    <r>
      <t xml:space="preserve">અંગ્રેજી </t>
    </r>
    <r>
      <rPr>
        <b/>
        <sz val="14"/>
        <rFont val="Calibri"/>
        <family val="2"/>
        <scheme val="minor"/>
      </rPr>
      <t>- 4</t>
    </r>
  </si>
  <si>
    <r>
      <t>ગણિત</t>
    </r>
    <r>
      <rPr>
        <b/>
        <sz val="14"/>
        <rFont val="Calibri"/>
        <family val="2"/>
        <scheme val="minor"/>
      </rPr>
      <t xml:space="preserve">  - 5</t>
    </r>
  </si>
  <si>
    <r>
      <t xml:space="preserve">અંગ્રેજી </t>
    </r>
    <r>
      <rPr>
        <b/>
        <sz val="14"/>
        <rFont val="Calibri"/>
        <family val="2"/>
        <scheme val="minor"/>
      </rPr>
      <t>- 5</t>
    </r>
  </si>
  <si>
    <t>vo JU"lX1FSzL ov
8\0[, HUNLXEF. 3GxIFDEF.</t>
  </si>
  <si>
    <t xml:space="preserve">કુલ </t>
  </si>
  <si>
    <t>JQF"o</t>
  </si>
  <si>
    <t>10:25-11:00</t>
  </si>
  <si>
    <t>8:25-
9:00</t>
  </si>
  <si>
    <t>7:00-
7:20</t>
  </si>
  <si>
    <t xml:space="preserve">XF/F o </t>
  </si>
  <si>
    <t>*oZ_ YL *o$_</t>
  </si>
  <si>
    <t>*o$_ YL (oZ5</t>
  </si>
  <si>
    <t>vo lX1FSzL ov
58[, GZ[XEF. lJõ,EF.</t>
  </si>
  <si>
    <t>vo lX1FSzL ov
8\0[, HUNLXEF. 3GxIFDEF.</t>
  </si>
  <si>
    <t>vo lX1FSzL ov
5|HF5lT DFWFEF. SZXGEF.</t>
  </si>
  <si>
    <t>vo JU"lX1FSzL ov
5|HF5lT DFWFEF. SZXGEF.</t>
  </si>
  <si>
    <t>zL E]ZU- VG]5D 5|FP XF/F4 JQF"ov Z_!)qcZ_</t>
  </si>
  <si>
    <t>zL E]ZU- VG]5D 5|FP XF/F4 TFP ,FB6L4 lHPAGF;SF\9F4 JQF"ov Z_!)qcZ_</t>
  </si>
  <si>
    <t>;DI5+S VFIMHG ov Z_!)qcZ_</t>
  </si>
  <si>
    <t>2019-20</t>
  </si>
  <si>
    <t xml:space="preserve">ટેસ્ટ </t>
  </si>
  <si>
    <t>ટેસ્ટ</t>
  </si>
  <si>
    <r>
      <t xml:space="preserve">ટેસ્ટ  </t>
    </r>
    <r>
      <rPr>
        <b/>
        <sz val="16"/>
        <rFont val="Calibri"/>
        <family val="2"/>
        <scheme val="minor"/>
      </rPr>
      <t>-  5</t>
    </r>
  </si>
  <si>
    <r>
      <t xml:space="preserve">ટેસ્ટ </t>
    </r>
    <r>
      <rPr>
        <b/>
        <sz val="14"/>
        <rFont val="Calibri"/>
        <family val="2"/>
        <scheme val="minor"/>
      </rPr>
      <t>- 3</t>
    </r>
  </si>
  <si>
    <r>
      <t>ટેસ્ટ</t>
    </r>
    <r>
      <rPr>
        <b/>
        <sz val="14"/>
        <rFont val="Calibri"/>
        <family val="2"/>
        <scheme val="minor"/>
      </rPr>
      <t xml:space="preserve">  - 4</t>
    </r>
  </si>
  <si>
    <t>K.N.</t>
  </si>
  <si>
    <t>7:20-
7:50</t>
  </si>
  <si>
    <t>7:50-
8:25</t>
  </si>
  <si>
    <t>09:00-09:30</t>
  </si>
  <si>
    <t>09:30-09:50</t>
  </si>
  <si>
    <t>09:50-10:25</t>
  </si>
  <si>
    <t xml:space="preserve">  2021-'22</t>
  </si>
  <si>
    <t>પટેલ કરશનભાઈ (K.N.)</t>
  </si>
  <si>
    <t>ધોરણ-3</t>
  </si>
  <si>
    <t>ધોરણ-4</t>
  </si>
  <si>
    <t>ધોરણ-5</t>
  </si>
  <si>
    <t xml:space="preserve">ગુજરાતી, હિન્દી, ચિત્ર </t>
  </si>
  <si>
    <t xml:space="preserve">સમૂહજીવન, શાળાસફાઈ અને શૈક્ષણિક કાર્ય માટેની પૂર્વતૈયારી </t>
  </si>
  <si>
    <t>વર્ષ :</t>
  </si>
  <si>
    <t xml:space="preserve">તા
સ </t>
  </si>
  <si>
    <t>તાસ</t>
  </si>
  <si>
    <t>સમય</t>
  </si>
  <si>
    <t>સોમવાર</t>
  </si>
  <si>
    <t>મંગળવાર</t>
  </si>
  <si>
    <t>બુધવાર</t>
  </si>
  <si>
    <t>ગુરુવાર</t>
  </si>
  <si>
    <t>શુક્રવાર</t>
  </si>
  <si>
    <t>શનિવાર</t>
  </si>
  <si>
    <t>પ્રાર્થના</t>
  </si>
  <si>
    <t>: વર્ગ શિક્ષકશ્રી :</t>
  </si>
  <si>
    <t>શાળાસફાઈ</t>
  </si>
  <si>
    <t>કુલ</t>
  </si>
  <si>
    <t>દરેક ધોરણમાં શિક્ષકના કુલ તાસની માહિતી →</t>
  </si>
  <si>
    <t>દરેક  ધોરણમાં જે તે વિષયના કુલ તાસની માહિતી →</t>
  </si>
  <si>
    <t>10200 90050 34557</t>
  </si>
  <si>
    <t xml:space="preserve">1) પ્રથમ શાળાનું નામ, વર્ષ, વર્ગ શિક્ષકનું નામ, તેમનું ટૂંકાક્ષરી નામ અને વિષય ફાળવણી મુજબ વિષયનું નામ લખવું. </t>
  </si>
  <si>
    <t xml:space="preserve">2) ત્યારબાદ જે-તે ધોરણની કોલમના તાસમાં શિક્ષક અને વિષય સિલેક્ટ કરવા. </t>
  </si>
  <si>
    <t>સૂચના :-</t>
  </si>
  <si>
    <t xml:space="preserve">3) બાકીની વિગત અને ધોરણવાઈઝ ટાઈમ ટેબલ ઓટોમેટિક બની જશે. </t>
  </si>
  <si>
    <t xml:space="preserve">4) બાજુમાં આપેલ QR કોડ સ્કેન કરીને "અખંડ ગુજરાતી"  ફોન્ટ મેળવી શકશો. </t>
  </si>
  <si>
    <t>ધોરણ</t>
  </si>
  <si>
    <t xml:space="preserve">તાલુકો : </t>
  </si>
  <si>
    <t>જિલ્લો :</t>
  </si>
  <si>
    <t>શાળાનું નામ :</t>
  </si>
  <si>
    <t xml:space="preserve">ટૂંકાક્ષરી નામ </t>
  </si>
  <si>
    <t>07:00-07:20</t>
  </si>
  <si>
    <t>01:15 -01:50</t>
  </si>
  <si>
    <t>01:50-02:30</t>
  </si>
  <si>
    <t>02:30-03:05</t>
  </si>
  <si>
    <t>03:05-03:40</t>
  </si>
  <si>
    <t>03:40-03:50</t>
  </si>
  <si>
    <t>03:50-04:25</t>
  </si>
  <si>
    <t>04:25-05:00</t>
  </si>
  <si>
    <t>12:40-01:15</t>
  </si>
  <si>
    <t>2)</t>
  </si>
  <si>
    <t>1)</t>
  </si>
  <si>
    <t>3)</t>
  </si>
  <si>
    <t>4)</t>
  </si>
  <si>
    <t>5)</t>
  </si>
  <si>
    <t>6)</t>
  </si>
  <si>
    <t xml:space="preserve">શિક્ષકની વિગત લખી વિષય ફાળવણીમાં શિક્ષકના વિષય સિલેક્ટ કરવા. </t>
  </si>
  <si>
    <t>નવો વિષય એડ કરવો હોય તો વિષયની કોલમમાં ટાઈપ કરી શકશો.</t>
  </si>
  <si>
    <t>સત્ર :</t>
  </si>
  <si>
    <t>: શિક્ષકશ્રી :</t>
  </si>
  <si>
    <t>શિક્ષકનું સમયપત્રક</t>
  </si>
  <si>
    <t>સંસ્કૃત</t>
  </si>
  <si>
    <t>વિજ્ઞાન</t>
  </si>
  <si>
    <t>સા.વિ.</t>
  </si>
  <si>
    <t>પુસ્તકાલય</t>
  </si>
  <si>
    <t>કમ્પ્યુટર</t>
  </si>
  <si>
    <t>7)</t>
  </si>
  <si>
    <r>
      <t xml:space="preserve">સૌપ્રથમ બાજુમાં આપેલ </t>
    </r>
    <r>
      <rPr>
        <b/>
        <sz val="14"/>
        <color theme="0"/>
        <rFont val="Cambria"/>
        <family val="1"/>
        <scheme val="major"/>
      </rPr>
      <t xml:space="preserve">QR </t>
    </r>
    <r>
      <rPr>
        <sz val="14"/>
        <color theme="0"/>
        <rFont val="Akhand Gujarati Semibold"/>
        <family val="3"/>
        <charset val="1"/>
      </rPr>
      <t>કોડ સ્કેન કરીને "અખંડ ગુજરાતી"  ફોન્ટ ડાઉનલોડ કરીને ઈન્સ્ટોલ કરવા.</t>
    </r>
  </si>
  <si>
    <r>
      <rPr>
        <b/>
        <sz val="14"/>
        <color rgb="FFFFFF00"/>
        <rFont val="Akhand Gujarati Black"/>
        <family val="3"/>
        <charset val="1"/>
      </rPr>
      <t>નોંધ :-</t>
    </r>
    <r>
      <rPr>
        <sz val="14"/>
        <color theme="0"/>
        <rFont val="Akhand Gujarati Semibold"/>
        <family val="3"/>
        <charset val="1"/>
      </rPr>
      <t xml:space="preserve"> આ ટાઈમ ટેબલ ત્રણ શિક્ષકો અને ત્રણ વર્ગ માટે જ ઉપયોગમાં લઈ શકાશે.  </t>
    </r>
  </si>
  <si>
    <r>
      <rPr>
        <b/>
        <sz val="14"/>
        <color theme="0"/>
        <rFont val="Akhand Gujarati Semibold"/>
        <family val="3"/>
        <charset val="1"/>
      </rPr>
      <t>HOME</t>
    </r>
    <r>
      <rPr>
        <sz val="14"/>
        <color theme="0"/>
        <rFont val="Akhand Gujarati Semibold"/>
        <family val="3"/>
        <charset val="1"/>
      </rPr>
      <t xml:space="preserve"> શીટમાં </t>
    </r>
    <r>
      <rPr>
        <sz val="14"/>
        <color rgb="FFFFFF00"/>
        <rFont val="Akhand Gujarati Black"/>
        <family val="3"/>
        <charset val="1"/>
      </rPr>
      <t>પીળા કલરના સેલ</t>
    </r>
    <r>
      <rPr>
        <sz val="14"/>
        <color theme="0"/>
        <rFont val="Akhand Gujarati Semibold"/>
        <family val="3"/>
        <charset val="1"/>
      </rPr>
      <t xml:space="preserve">ની તમામ વિગત ભરવી. </t>
    </r>
  </si>
  <si>
    <r>
      <rPr>
        <b/>
        <sz val="14"/>
        <color rgb="FFFFFF00"/>
        <rFont val="Cambria"/>
        <family val="1"/>
        <scheme val="major"/>
      </rPr>
      <t>GENERAL TIME TABLE</t>
    </r>
    <r>
      <rPr>
        <sz val="14"/>
        <color theme="0"/>
        <rFont val="Akhand Gujarati Semibold"/>
        <family val="3"/>
        <charset val="1"/>
      </rPr>
      <t xml:space="preserve"> શીટમાં જે તે ધોરણ અને વાર પ્રમાણે </t>
    </r>
    <r>
      <rPr>
        <sz val="14"/>
        <color rgb="FFFFFF00"/>
        <rFont val="Akhand Gujarati Semibold"/>
        <family val="3"/>
        <charset val="1"/>
      </rPr>
      <t xml:space="preserve">વિષય અને શિક્ષકનું ટૂંકાક્ષરી નામ સિલેક્ટ કરવું. </t>
    </r>
  </si>
  <si>
    <t>બાકીની તમામ વિગત તથા ધોરણવાઈઝ અને શિક્ષક વાઈઝ ટાઈમ ટેબલ ઓટોમેટિક બની જશે, જેની પ્રિન્ટ લઈ શકશો.</t>
  </si>
  <si>
    <t>સર્વાંગી</t>
  </si>
  <si>
    <t>શ્રી નોખાણિયા પં. પ્રા.શાળા</t>
  </si>
  <si>
    <t>ભુજ</t>
  </si>
  <si>
    <t>કચ્છ</t>
  </si>
  <si>
    <t>2026-'27</t>
  </si>
  <si>
    <t>મહેતા નિરાલી દિક્ષિતભાઈ</t>
  </si>
  <si>
    <t>ઓડેદરા કેશુભાઈ ગીગાભાઈ</t>
  </si>
  <si>
    <t>બુચ બ્રિજેશ જનકરાય</t>
  </si>
  <si>
    <t>N.M.</t>
  </si>
  <si>
    <t>K.O.</t>
  </si>
  <si>
    <t>B.J.</t>
  </si>
  <si>
    <t>10:30-10:45</t>
  </si>
  <si>
    <t>10:45 - 11:10</t>
  </si>
  <si>
    <t>07:30-07:50</t>
  </si>
  <si>
    <t>07:50-08:35</t>
  </si>
  <si>
    <t>08:35-09:15</t>
  </si>
  <si>
    <t>09:15-10:00</t>
  </si>
  <si>
    <t>10:00-10:30</t>
  </si>
  <si>
    <t>11:00-11:30</t>
  </si>
  <si>
    <t xml:space="preserve">  શાળા :</t>
  </si>
  <si>
    <t>11:10-11:50</t>
  </si>
  <si>
    <t>11:50-12:30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</si>
</sst>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LMG-Arun"/>
    </font>
    <font>
      <b/>
      <sz val="12"/>
      <color theme="1"/>
      <name val="Cambria"/>
      <family val="1"/>
      <scheme val="major"/>
    </font>
    <font>
      <b/>
      <sz val="11"/>
      <color theme="1"/>
      <name val="Calibri"/>
      <family val="2"/>
      <scheme val="minor"/>
    </font>
    <font>
      <sz val="12"/>
      <color theme="1"/>
      <name val="LMG-Arun"/>
    </font>
    <font>
      <b/>
      <sz val="24"/>
      <color theme="1"/>
      <name val="LMG-Arun"/>
    </font>
    <font>
      <b/>
      <sz val="22"/>
      <color theme="1"/>
      <name val="LMG-Arun"/>
    </font>
    <font>
      <b/>
      <sz val="24"/>
      <color theme="1"/>
      <name val="Calibri"/>
      <family val="2"/>
      <scheme val="minor"/>
    </font>
    <font>
      <sz val="48"/>
      <name val="LMG-Paras"/>
    </font>
    <font>
      <sz val="48"/>
      <name val="Arial"/>
      <family val="2"/>
    </font>
    <font>
      <sz val="16"/>
      <name val="Arial"/>
      <family val="2"/>
    </font>
    <font>
      <sz val="12"/>
      <name val="Arial"/>
      <family val="2"/>
    </font>
    <font>
      <sz val="14"/>
      <name val="Arial"/>
      <family val="2"/>
    </font>
    <font>
      <b/>
      <sz val="24"/>
      <name val="LMG-Arun"/>
    </font>
    <font>
      <sz val="24"/>
      <name val="Arial"/>
      <family val="2"/>
    </font>
    <font>
      <b/>
      <sz val="16"/>
      <name val="LMG-Arun"/>
    </font>
    <font>
      <sz val="16"/>
      <name val="LMG-Arun"/>
    </font>
    <font>
      <sz val="12"/>
      <name val="LMG-Arun"/>
    </font>
    <font>
      <b/>
      <sz val="24"/>
      <name val="LMG-Paras"/>
    </font>
    <font>
      <b/>
      <sz val="16"/>
      <name val="LMG-Paras"/>
    </font>
    <font>
      <sz val="14"/>
      <name val="LMG-Arun"/>
    </font>
    <font>
      <b/>
      <sz val="12"/>
      <name val="LMG-Arun"/>
    </font>
    <font>
      <sz val="24"/>
      <name val="LMG-Arun"/>
    </font>
    <font>
      <b/>
      <sz val="14"/>
      <name val="Arial"/>
      <family val="2"/>
    </font>
    <font>
      <b/>
      <sz val="14"/>
      <name val="LMG-Arun"/>
    </font>
    <font>
      <b/>
      <sz val="10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sz val="14"/>
      <color theme="0"/>
      <name val="Arial"/>
      <family val="2"/>
    </font>
    <font>
      <sz val="12"/>
      <color theme="0"/>
      <name val="Arial"/>
      <family val="2"/>
    </font>
    <font>
      <sz val="10"/>
      <color theme="0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i/>
      <sz val="18"/>
      <color theme="1"/>
      <name val="LMG-Arun"/>
    </font>
    <font>
      <b/>
      <sz val="12"/>
      <name val="Calibri"/>
      <family val="2"/>
      <scheme val="minor"/>
    </font>
    <font>
      <sz val="10"/>
      <name val="Arial"/>
      <family val="2"/>
    </font>
    <font>
      <b/>
      <sz val="16"/>
      <color theme="1"/>
      <name val="LMG-Paras"/>
    </font>
    <font>
      <b/>
      <sz val="20"/>
      <color theme="1"/>
      <name val="LMG-Paras"/>
    </font>
    <font>
      <b/>
      <sz val="28"/>
      <name val="LMG-Usha"/>
    </font>
    <font>
      <sz val="18"/>
      <name val="Arial"/>
      <family val="2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b/>
      <sz val="22"/>
      <color theme="1"/>
      <name val="LMG-Paras"/>
    </font>
    <font>
      <b/>
      <sz val="20"/>
      <color rgb="FFFF0000"/>
      <name val="LMG-Usha Wide"/>
    </font>
    <font>
      <b/>
      <sz val="20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6"/>
      <name val="Arial Unicode MS"/>
      <family val="2"/>
    </font>
    <font>
      <sz val="10"/>
      <name val="Arial Unicode MS"/>
      <family val="2"/>
    </font>
    <font>
      <sz val="18"/>
      <name val="Arial Unicode MS"/>
      <family val="2"/>
    </font>
    <font>
      <b/>
      <sz val="36"/>
      <color theme="0"/>
      <name val="Cambria"/>
      <family val="1"/>
      <scheme val="major"/>
    </font>
    <font>
      <b/>
      <sz val="12"/>
      <color theme="1"/>
      <name val="SHREE_GUJ_OTF_0768"/>
      <charset val="1"/>
    </font>
    <font>
      <sz val="11"/>
      <color theme="1"/>
      <name val="Akhand Gujarati Black"/>
      <family val="3"/>
      <charset val="1"/>
    </font>
    <font>
      <b/>
      <sz val="14"/>
      <color theme="1"/>
      <name val="Akhand Gujarati Black"/>
      <family val="3"/>
      <charset val="1"/>
    </font>
    <font>
      <b/>
      <sz val="16"/>
      <color theme="1"/>
      <name val="Akhand Gujarati Black"/>
      <family val="3"/>
      <charset val="1"/>
    </font>
    <font>
      <b/>
      <sz val="11"/>
      <name val="Akhand Gujarati Semibold"/>
      <family val="3"/>
      <charset val="1"/>
    </font>
    <font>
      <b/>
      <sz val="12"/>
      <color theme="1"/>
      <name val="Akhand Gujarati Black"/>
      <family val="3"/>
      <charset val="1"/>
    </font>
    <font>
      <b/>
      <sz val="11"/>
      <color theme="1"/>
      <name val="Akhand Gujarati Black"/>
      <family val="3"/>
      <charset val="1"/>
    </font>
    <font>
      <sz val="11"/>
      <color theme="1"/>
      <name val="Akhand Gujarati Semibold"/>
      <family val="3"/>
      <charset val="1"/>
    </font>
    <font>
      <b/>
      <sz val="20"/>
      <name val="Akhand Gujarati Black"/>
      <family val="3"/>
      <charset val="1"/>
    </font>
    <font>
      <b/>
      <sz val="22"/>
      <name val="Akhand Gujarati Black"/>
      <family val="3"/>
      <charset val="1"/>
    </font>
    <font>
      <b/>
      <sz val="26"/>
      <name val="Akhand Gujarati Black"/>
      <family val="3"/>
      <charset val="1"/>
    </font>
    <font>
      <sz val="18"/>
      <name val="Akhand Gujarati Semibold"/>
      <family val="3"/>
      <charset val="1"/>
    </font>
    <font>
      <b/>
      <sz val="10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26"/>
      <name val="Akhand Gujarati Semibold"/>
      <family val="3"/>
      <charset val="1"/>
    </font>
    <font>
      <sz val="16"/>
      <name val="Akhand Gujarati Semibold"/>
      <family val="3"/>
      <charset val="1"/>
    </font>
    <font>
      <sz val="14"/>
      <color theme="0"/>
      <name val="Arial Unicode MS"/>
      <family val="2"/>
    </font>
    <font>
      <b/>
      <sz val="20"/>
      <name val="Akhand Gujarati Semibold"/>
      <family val="3"/>
      <charset val="1"/>
    </font>
    <font>
      <sz val="16"/>
      <color theme="1"/>
      <name val="Akhand Gujarati Semibold"/>
      <family val="3"/>
      <charset val="1"/>
    </font>
    <font>
      <b/>
      <sz val="16"/>
      <color theme="0"/>
      <name val="Akhand Gujarati Black"/>
      <family val="3"/>
      <charset val="1"/>
    </font>
    <font>
      <sz val="16"/>
      <color theme="0"/>
      <name val="Akhand Gujarati Black"/>
      <family val="3"/>
      <charset val="1"/>
    </font>
    <font>
      <sz val="11"/>
      <name val="Akhand Gujarati Black"/>
      <family val="3"/>
      <charset val="1"/>
    </font>
    <font>
      <b/>
      <sz val="12"/>
      <color theme="1"/>
      <name val="Akhand Gujarati Semibold"/>
      <family val="3"/>
      <charset val="1"/>
    </font>
    <font>
      <b/>
      <sz val="14"/>
      <color theme="0"/>
      <name val="Cambria"/>
      <family val="1"/>
      <scheme val="major"/>
    </font>
    <font>
      <b/>
      <sz val="14"/>
      <color rgb="FFFFFF00"/>
      <name val="Cambria"/>
      <family val="1"/>
      <scheme val="major"/>
    </font>
    <font>
      <b/>
      <sz val="20"/>
      <color rgb="FFFFFF00"/>
      <name val="Akhand Gujarati Black"/>
      <family val="3"/>
      <charset val="1"/>
    </font>
    <font>
      <sz val="16"/>
      <color theme="1"/>
      <name val="Akhand Gujarati Black"/>
      <family val="3"/>
      <charset val="1"/>
    </font>
    <font>
      <b/>
      <sz val="20"/>
      <color rgb="FFFF0000"/>
      <name val="Cambria"/>
      <family val="1"/>
      <scheme val="major"/>
    </font>
    <font>
      <sz val="20"/>
      <name val="Akhand Gujarati Black"/>
      <family val="3"/>
      <charset val="1"/>
    </font>
    <font>
      <sz val="10"/>
      <name val="Cambria"/>
      <family val="1"/>
      <scheme val="major"/>
    </font>
    <font>
      <b/>
      <sz val="18"/>
      <name val="Akhand Gujarati Semibold"/>
      <family val="3"/>
      <charset val="1"/>
    </font>
    <font>
      <sz val="14"/>
      <color theme="0"/>
      <name val="Akhand Gujarati Semibold"/>
      <family val="3"/>
      <charset val="1"/>
    </font>
    <font>
      <b/>
      <sz val="14"/>
      <color theme="0"/>
      <name val="Akhand Gujarati Semibold"/>
      <family val="3"/>
      <charset val="1"/>
    </font>
    <font>
      <sz val="14"/>
      <color rgb="FFFFFF00"/>
      <name val="Akhand Gujarati Semibold"/>
      <family val="3"/>
      <charset val="1"/>
    </font>
    <font>
      <b/>
      <sz val="14"/>
      <color rgb="FFFFFF00"/>
      <name val="Akhand Gujarati Black"/>
      <family val="3"/>
      <charset val="1"/>
    </font>
    <font>
      <sz val="14"/>
      <color rgb="FFFFFF00"/>
      <name val="Akhand Gujarati Black"/>
      <family val="3"/>
      <charset val="1"/>
    </font>
    <font>
      <sz val="18"/>
      <color theme="0"/>
      <name val="Akhand Gujarati Black"/>
      <family val="3"/>
      <charset val="1"/>
    </font>
    <font>
      <b/>
      <sz val="14"/>
      <color indexed="81"/>
      <name val="Akhand Gujarati Semibold"/>
      <family val="3"/>
      <charset val="1"/>
    </font>
    <font>
      <b/>
      <sz val="22"/>
      <color rgb="FFFF0000"/>
      <name val="Akhand Gujarati Black"/>
      <family val="3"/>
      <charset val="1"/>
    </font>
    <font>
      <b/>
      <sz val="10"/>
      <name val="Akhand Gujarati Semibold"/>
      <family val="3"/>
      <charset val="1"/>
    </font>
    <font>
      <b/>
      <sz val="9"/>
      <name val="Akhand Gujarati Semibold"/>
      <family val="3"/>
      <charset val="1"/>
    </font>
    <font>
      <sz val="9"/>
      <color theme="1"/>
      <name val="Akhand Gujarati Semibold"/>
      <family val="3"/>
      <charset val="1"/>
    </font>
    <font>
      <b/>
      <sz val="10"/>
      <color theme="1"/>
      <name val="Akhand Gujarati Semibold"/>
      <family val="3"/>
      <charset val="1"/>
    </font>
    <font>
      <b/>
      <sz val="16"/>
      <color rgb="FFFF0000"/>
      <name val="Akhand Gujarati Black"/>
      <family val="3"/>
      <charset val="1"/>
    </font>
    <font>
      <b/>
      <sz val="18"/>
      <color theme="1"/>
      <name val="Akhand Gujarati Black"/>
      <family val="3"/>
      <charset val="1"/>
    </font>
    <font>
      <b/>
      <sz val="15"/>
      <color rgb="FFFF0000"/>
      <name val="Akhand Gujarati Black"/>
      <family val="3"/>
      <charset val="1"/>
    </font>
    <font>
      <sz val="14"/>
      <color theme="1"/>
      <name val="Akhand Gujarati Black"/>
      <family val="3"/>
      <charset val="1"/>
    </font>
    <font>
      <sz val="7"/>
      <color theme="1"/>
      <name val="Akhand Gujarati Semibold"/>
      <family val="3"/>
      <charset val="1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6600"/>
        <bgColor indexed="64"/>
      </patternFill>
    </fill>
  </fills>
  <borders count="9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ck">
        <color theme="5" tint="-0.2499465926084170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7" fillId="0" borderId="0"/>
  </cellStyleXfs>
  <cellXfs count="753">
    <xf numFmtId="0" fontId="0" fillId="0" borderId="0" xfId="0"/>
    <xf numFmtId="0" fontId="3" fillId="0" borderId="0" xfId="0" applyFont="1"/>
    <xf numFmtId="0" fontId="0" fillId="2" borderId="0" xfId="0" applyFill="1"/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34" fillId="3" borderId="1" xfId="0" applyFont="1" applyFill="1" applyBorder="1" applyAlignment="1" applyProtection="1">
      <alignment horizontal="center" vertical="center"/>
      <protection hidden="1"/>
    </xf>
    <xf numFmtId="0" fontId="34" fillId="4" borderId="3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 vertical="center"/>
      <protection hidden="1"/>
    </xf>
    <xf numFmtId="0" fontId="0" fillId="5" borderId="3" xfId="0" applyFill="1" applyBorder="1" applyAlignment="1" applyProtection="1">
      <alignment horizontal="center" vertical="center"/>
      <protection hidden="1"/>
    </xf>
    <xf numFmtId="0" fontId="6" fillId="5" borderId="5" xfId="0" applyFont="1" applyFill="1" applyBorder="1" applyAlignment="1" applyProtection="1">
      <alignment horizontal="center" vertical="center"/>
      <protection hidden="1"/>
    </xf>
    <xf numFmtId="0" fontId="6" fillId="5" borderId="6" xfId="0" applyFont="1" applyFill="1" applyBorder="1" applyAlignment="1" applyProtection="1">
      <alignment horizontal="center" vertical="center"/>
      <protection hidden="1"/>
    </xf>
    <xf numFmtId="0" fontId="35" fillId="0" borderId="1" xfId="0" applyFont="1" applyBorder="1" applyAlignment="1" applyProtection="1">
      <alignment horizontal="center" vertical="center"/>
      <protection hidden="1"/>
    </xf>
    <xf numFmtId="0" fontId="34" fillId="4" borderId="1" xfId="0" applyFont="1" applyFill="1" applyBorder="1" applyAlignment="1" applyProtection="1">
      <alignment horizontal="center" vertical="center"/>
      <protection hidden="1"/>
    </xf>
    <xf numFmtId="0" fontId="36" fillId="3" borderId="1" xfId="0" applyFont="1" applyFill="1" applyBorder="1" applyAlignment="1" applyProtection="1">
      <alignment horizontal="center" vertical="center"/>
      <protection hidden="1"/>
    </xf>
    <xf numFmtId="0" fontId="6" fillId="5" borderId="1" xfId="0" applyFont="1" applyFill="1" applyBorder="1" applyAlignment="1" applyProtection="1">
      <alignment horizontal="center" vertical="center"/>
      <protection hidden="1"/>
    </xf>
    <xf numFmtId="0" fontId="34" fillId="3" borderId="5" xfId="0" applyFont="1" applyFill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2" fillId="0" borderId="0" xfId="0" applyFont="1" applyAlignment="1" applyProtection="1">
      <alignment vertical="center"/>
      <protection hidden="1"/>
    </xf>
    <xf numFmtId="0" fontId="38" fillId="0" borderId="0" xfId="0" applyFont="1" applyAlignment="1" applyProtection="1">
      <alignment horizontal="center" vertical="center"/>
      <protection hidden="1"/>
    </xf>
    <xf numFmtId="0" fontId="34" fillId="5" borderId="4" xfId="0" applyFont="1" applyFill="1" applyBorder="1" applyAlignment="1" applyProtection="1">
      <alignment horizontal="center" vertical="center"/>
      <protection hidden="1"/>
    </xf>
    <xf numFmtId="0" fontId="34" fillId="10" borderId="5" xfId="0" applyFont="1" applyFill="1" applyBorder="1" applyAlignment="1" applyProtection="1">
      <alignment horizontal="center" vertical="center"/>
      <protection hidden="1"/>
    </xf>
    <xf numFmtId="0" fontId="34" fillId="11" borderId="6" xfId="0" applyFont="1" applyFill="1" applyBorder="1" applyAlignment="1" applyProtection="1">
      <alignment horizontal="center" vertical="center"/>
      <protection hidden="1"/>
    </xf>
    <xf numFmtId="0" fontId="34" fillId="0" borderId="0" xfId="0" applyFont="1" applyAlignment="1" applyProtection="1">
      <alignment horizontal="center" vertical="center"/>
      <protection hidden="1"/>
    </xf>
    <xf numFmtId="0" fontId="41" fillId="5" borderId="41" xfId="0" applyFont="1" applyFill="1" applyBorder="1" applyAlignment="1" applyProtection="1">
      <alignment horizontal="center" vertical="center" wrapText="1"/>
      <protection locked="0" hidden="1"/>
    </xf>
    <xf numFmtId="0" fontId="41" fillId="10" borderId="43" xfId="0" applyFont="1" applyFill="1" applyBorder="1" applyAlignment="1" applyProtection="1">
      <alignment horizontal="center" vertical="center" wrapText="1"/>
      <protection locked="0" hidden="1"/>
    </xf>
    <xf numFmtId="0" fontId="42" fillId="5" borderId="2" xfId="0" applyFont="1" applyFill="1" applyBorder="1" applyAlignment="1" applyProtection="1">
      <alignment horizontal="center" vertical="center"/>
      <protection locked="0" hidden="1"/>
    </xf>
    <xf numFmtId="0" fontId="42" fillId="10" borderId="1" xfId="0" applyFont="1" applyFill="1" applyBorder="1" applyAlignment="1" applyProtection="1">
      <alignment horizontal="center" vertical="center"/>
      <protection locked="0" hidden="1"/>
    </xf>
    <xf numFmtId="0" fontId="35" fillId="0" borderId="0" xfId="0" applyFont="1" applyAlignment="1" applyProtection="1">
      <alignment horizontal="center" vertical="center"/>
      <protection hidden="1"/>
    </xf>
    <xf numFmtId="0" fontId="41" fillId="5" borderId="2" xfId="0" applyFont="1" applyFill="1" applyBorder="1" applyAlignment="1" applyProtection="1">
      <alignment horizontal="center" vertical="center" wrapText="1"/>
      <protection locked="0" hidden="1"/>
    </xf>
    <xf numFmtId="0" fontId="41" fillId="10" borderId="1" xfId="0" applyFont="1" applyFill="1" applyBorder="1" applyAlignment="1" applyProtection="1">
      <alignment horizontal="center" vertical="center" wrapText="1"/>
      <protection locked="0" hidden="1"/>
    </xf>
    <xf numFmtId="0" fontId="42" fillId="5" borderId="4" xfId="0" applyFont="1" applyFill="1" applyBorder="1" applyAlignment="1" applyProtection="1">
      <alignment horizontal="center" vertical="center"/>
      <protection locked="0" hidden="1"/>
    </xf>
    <xf numFmtId="0" fontId="42" fillId="10" borderId="5" xfId="0" applyFont="1" applyFill="1" applyBorder="1" applyAlignment="1" applyProtection="1">
      <alignment horizontal="center" vertical="center"/>
      <protection locked="0" hidden="1"/>
    </xf>
    <xf numFmtId="0" fontId="6" fillId="15" borderId="1" xfId="0" applyFont="1" applyFill="1" applyBorder="1" applyAlignment="1" applyProtection="1">
      <alignment horizontal="center" vertical="center"/>
      <protection hidden="1"/>
    </xf>
    <xf numFmtId="0" fontId="6" fillId="12" borderId="1" xfId="0" applyFont="1" applyFill="1" applyBorder="1" applyAlignment="1" applyProtection="1">
      <alignment horizontal="center" vertical="center"/>
      <protection hidden="1"/>
    </xf>
    <xf numFmtId="0" fontId="34" fillId="0" borderId="1" xfId="0" applyFont="1" applyBorder="1" applyAlignment="1" applyProtection="1">
      <alignment horizontal="center" vertical="center"/>
      <protection hidden="1"/>
    </xf>
    <xf numFmtId="0" fontId="36" fillId="0" borderId="1" xfId="0" applyFont="1" applyBorder="1" applyAlignment="1" applyProtection="1">
      <alignment horizontal="center" vertical="center"/>
      <protection hidden="1"/>
    </xf>
    <xf numFmtId="0" fontId="35" fillId="0" borderId="2" xfId="0" applyFont="1" applyBorder="1" applyAlignment="1" applyProtection="1">
      <alignment horizontal="center" vertical="center"/>
      <protection hidden="1"/>
    </xf>
    <xf numFmtId="0" fontId="35" fillId="0" borderId="1" xfId="0" applyFont="1" applyBorder="1" applyAlignment="1" applyProtection="1">
      <alignment horizontal="center" vertical="top"/>
      <protection hidden="1"/>
    </xf>
    <xf numFmtId="0" fontId="0" fillId="0" borderId="2" xfId="0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0" fillId="0" borderId="5" xfId="0" applyBorder="1" applyAlignment="1" applyProtection="1">
      <alignment horizontal="center" vertical="center"/>
      <protection hidden="1"/>
    </xf>
    <xf numFmtId="0" fontId="36" fillId="16" borderId="5" xfId="0" applyFont="1" applyFill="1" applyBorder="1" applyAlignment="1" applyProtection="1">
      <alignment horizontal="center" wrapText="1"/>
      <protection hidden="1"/>
    </xf>
    <xf numFmtId="0" fontId="43" fillId="0" borderId="0" xfId="0" applyFont="1" applyAlignment="1" applyProtection="1">
      <alignment horizontal="center" vertical="center"/>
      <protection hidden="1"/>
    </xf>
    <xf numFmtId="0" fontId="44" fillId="0" borderId="0" xfId="0" applyFont="1" applyAlignment="1" applyProtection="1">
      <alignment horizontal="center" vertical="center"/>
      <protection hidden="1"/>
    </xf>
    <xf numFmtId="0" fontId="0" fillId="0" borderId="56" xfId="0" applyBorder="1" applyAlignment="1" applyProtection="1">
      <alignment vertical="center"/>
      <protection hidden="1"/>
    </xf>
    <xf numFmtId="0" fontId="0" fillId="0" borderId="57" xfId="0" applyBorder="1" applyAlignment="1" applyProtection="1">
      <alignment vertical="center"/>
      <protection hidden="1"/>
    </xf>
    <xf numFmtId="0" fontId="43" fillId="0" borderId="0" xfId="0" applyFont="1" applyAlignment="1" applyProtection="1">
      <alignment vertical="center"/>
      <protection hidden="1"/>
    </xf>
    <xf numFmtId="0" fontId="44" fillId="0" borderId="0" xfId="0" applyFont="1" applyAlignment="1" applyProtection="1">
      <alignment vertical="center"/>
      <protection hidden="1"/>
    </xf>
    <xf numFmtId="0" fontId="0" fillId="0" borderId="58" xfId="0" applyBorder="1" applyAlignment="1" applyProtection="1">
      <alignment vertical="center"/>
      <protection hidden="1"/>
    </xf>
    <xf numFmtId="0" fontId="0" fillId="0" borderId="59" xfId="0" applyBorder="1" applyAlignment="1" applyProtection="1">
      <alignment vertical="center"/>
      <protection hidden="1"/>
    </xf>
    <xf numFmtId="0" fontId="0" fillId="0" borderId="60" xfId="0" applyBorder="1" applyAlignment="1" applyProtection="1">
      <alignment horizontal="center" vertical="center"/>
      <protection hidden="1"/>
    </xf>
    <xf numFmtId="0" fontId="0" fillId="0" borderId="61" xfId="0" applyBorder="1" applyAlignment="1" applyProtection="1">
      <alignment horizontal="center" vertical="center"/>
      <protection hidden="1"/>
    </xf>
    <xf numFmtId="0" fontId="41" fillId="10" borderId="49" xfId="0" applyFont="1" applyFill="1" applyBorder="1" applyAlignment="1" applyProtection="1">
      <alignment horizontal="center" vertical="center" wrapText="1"/>
      <protection locked="0" hidden="1"/>
    </xf>
    <xf numFmtId="0" fontId="42" fillId="10" borderId="62" xfId="0" applyFont="1" applyFill="1" applyBorder="1" applyAlignment="1" applyProtection="1">
      <alignment horizontal="center" vertical="center"/>
      <protection locked="0" hidden="1"/>
    </xf>
    <xf numFmtId="0" fontId="41" fillId="10" borderId="62" xfId="0" applyFont="1" applyFill="1" applyBorder="1" applyAlignment="1" applyProtection="1">
      <alignment horizontal="center" vertical="center" wrapText="1"/>
      <protection locked="0" hidden="1"/>
    </xf>
    <xf numFmtId="0" fontId="42" fillId="10" borderId="52" xfId="0" applyFont="1" applyFill="1" applyBorder="1" applyAlignment="1" applyProtection="1">
      <alignment horizontal="center" vertical="center"/>
      <protection locked="0" hidden="1"/>
    </xf>
    <xf numFmtId="0" fontId="41" fillId="13" borderId="43" xfId="0" applyFont="1" applyFill="1" applyBorder="1" applyAlignment="1" applyProtection="1">
      <alignment horizontal="center" vertical="center" wrapText="1"/>
      <protection locked="0" hidden="1"/>
    </xf>
    <xf numFmtId="0" fontId="42" fillId="13" borderId="1" xfId="0" applyFont="1" applyFill="1" applyBorder="1" applyAlignment="1" applyProtection="1">
      <alignment horizontal="center" vertical="center"/>
      <protection locked="0" hidden="1"/>
    </xf>
    <xf numFmtId="0" fontId="41" fillId="13" borderId="1" xfId="0" applyFont="1" applyFill="1" applyBorder="1" applyAlignment="1" applyProtection="1">
      <alignment horizontal="center" vertical="center" wrapText="1"/>
      <protection locked="0" hidden="1"/>
    </xf>
    <xf numFmtId="0" fontId="42" fillId="13" borderId="5" xfId="0" applyFont="1" applyFill="1" applyBorder="1" applyAlignment="1" applyProtection="1">
      <alignment horizontal="center" vertical="center"/>
      <protection locked="0" hidden="1"/>
    </xf>
    <xf numFmtId="0" fontId="41" fillId="10" borderId="44" xfId="0" applyFont="1" applyFill="1" applyBorder="1" applyAlignment="1" applyProtection="1">
      <alignment horizontal="center" vertical="center" wrapText="1"/>
      <protection locked="0" hidden="1"/>
    </xf>
    <xf numFmtId="0" fontId="42" fillId="10" borderId="46" xfId="0" applyFont="1" applyFill="1" applyBorder="1" applyAlignment="1" applyProtection="1">
      <alignment horizontal="center" vertical="center"/>
      <protection locked="0" hidden="1"/>
    </xf>
    <xf numFmtId="0" fontId="41" fillId="10" borderId="46" xfId="0" applyFont="1" applyFill="1" applyBorder="1" applyAlignment="1" applyProtection="1">
      <alignment horizontal="center" vertical="center" wrapText="1"/>
      <protection locked="0" hidden="1"/>
    </xf>
    <xf numFmtId="0" fontId="42" fillId="10" borderId="50" xfId="0" applyFont="1" applyFill="1" applyBorder="1" applyAlignment="1" applyProtection="1">
      <alignment horizontal="center" vertical="center"/>
      <protection locked="0" hidden="1"/>
    </xf>
    <xf numFmtId="0" fontId="41" fillId="10" borderId="3" xfId="0" applyFont="1" applyFill="1" applyBorder="1" applyAlignment="1" applyProtection="1">
      <alignment horizontal="center" vertical="center" wrapText="1"/>
      <protection locked="0" hidden="1"/>
    </xf>
    <xf numFmtId="0" fontId="42" fillId="10" borderId="3" xfId="0" applyFont="1" applyFill="1" applyBorder="1" applyAlignment="1" applyProtection="1">
      <alignment horizontal="center" vertical="center"/>
      <protection locked="0" hidden="1"/>
    </xf>
    <xf numFmtId="0" fontId="42" fillId="10" borderId="6" xfId="0" applyFont="1" applyFill="1" applyBorder="1" applyAlignment="1" applyProtection="1">
      <alignment horizontal="center" vertical="center"/>
      <protection locked="0" hidden="1"/>
    </xf>
    <xf numFmtId="0" fontId="41" fillId="5" borderId="63" xfId="0" applyFont="1" applyFill="1" applyBorder="1" applyAlignment="1" applyProtection="1">
      <alignment horizontal="center" vertical="center" wrapText="1"/>
      <protection locked="0" hidden="1"/>
    </xf>
    <xf numFmtId="0" fontId="41" fillId="13" borderId="53" xfId="0" applyFont="1" applyFill="1" applyBorder="1" applyAlignment="1" applyProtection="1">
      <alignment horizontal="center" vertical="center" wrapText="1"/>
      <protection locked="0" hidden="1"/>
    </xf>
    <xf numFmtId="0" fontId="41" fillId="10" borderId="64" xfId="0" applyFont="1" applyFill="1" applyBorder="1" applyAlignment="1" applyProtection="1">
      <alignment horizontal="center" vertical="center" wrapText="1"/>
      <protection locked="0" hidden="1"/>
    </xf>
    <xf numFmtId="0" fontId="39" fillId="8" borderId="3" xfId="0" applyFont="1" applyFill="1" applyBorder="1" applyAlignment="1" applyProtection="1">
      <alignment horizontal="center" vertical="center" wrapText="1"/>
      <protection hidden="1"/>
    </xf>
    <xf numFmtId="0" fontId="0" fillId="12" borderId="2" xfId="0" applyFill="1" applyBorder="1" applyAlignment="1" applyProtection="1">
      <alignment horizontal="center" vertical="center"/>
      <protection hidden="1"/>
    </xf>
    <xf numFmtId="0" fontId="39" fillId="8" borderId="1" xfId="0" applyFont="1" applyFill="1" applyBorder="1" applyAlignment="1" applyProtection="1">
      <alignment horizontal="center" vertical="center" wrapText="1"/>
      <protection hidden="1"/>
    </xf>
    <xf numFmtId="0" fontId="0" fillId="0" borderId="0" xfId="0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8" fillId="0" borderId="33" xfId="0" applyFont="1" applyBorder="1" applyAlignment="1">
      <alignment horizontal="center" vertical="center"/>
    </xf>
    <xf numFmtId="0" fontId="18" fillId="0" borderId="32" xfId="0" applyFont="1" applyBorder="1" applyAlignment="1">
      <alignment horizontal="center" vertical="center"/>
    </xf>
    <xf numFmtId="0" fontId="19" fillId="0" borderId="34" xfId="0" applyFont="1" applyBorder="1" applyAlignment="1">
      <alignment horizontal="center" vertical="center"/>
    </xf>
    <xf numFmtId="0" fontId="20" fillId="0" borderId="23" xfId="0" applyFont="1" applyBorder="1" applyAlignment="1">
      <alignment horizontal="center" vertical="center"/>
    </xf>
    <xf numFmtId="0" fontId="19" fillId="0" borderId="23" xfId="0" applyFont="1" applyBorder="1" applyAlignment="1">
      <alignment horizontal="center" vertical="center"/>
    </xf>
    <xf numFmtId="0" fontId="22" fillId="0" borderId="23" xfId="0" applyFont="1" applyBorder="1" applyAlignment="1">
      <alignment horizontal="center" vertical="center"/>
    </xf>
    <xf numFmtId="0" fontId="19" fillId="0" borderId="34" xfId="0" applyFont="1" applyBorder="1" applyAlignment="1">
      <alignment vertical="center"/>
    </xf>
    <xf numFmtId="0" fontId="19" fillId="0" borderId="33" xfId="0" applyFont="1" applyBorder="1" applyAlignment="1">
      <alignment horizontal="center" vertical="center"/>
    </xf>
    <xf numFmtId="0" fontId="20" fillId="0" borderId="32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18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26" fillId="0" borderId="30" xfId="0" applyFont="1" applyBorder="1" applyAlignment="1">
      <alignment horizontal="center" vertical="center"/>
    </xf>
    <xf numFmtId="0" fontId="19" fillId="0" borderId="31" xfId="0" applyFont="1" applyBorder="1" applyAlignment="1">
      <alignment horizontal="center" vertical="center"/>
    </xf>
    <xf numFmtId="0" fontId="19" fillId="0" borderId="32" xfId="0" applyFont="1" applyBorder="1" applyAlignment="1">
      <alignment horizontal="center" vertical="center"/>
    </xf>
    <xf numFmtId="0" fontId="26" fillId="0" borderId="32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8" fillId="0" borderId="0" xfId="0" applyFont="1" applyAlignment="1">
      <alignment vertical="center"/>
    </xf>
    <xf numFmtId="0" fontId="27" fillId="0" borderId="21" xfId="0" applyFont="1" applyBorder="1" applyAlignment="1">
      <alignment horizontal="center" vertical="center"/>
    </xf>
    <xf numFmtId="0" fontId="27" fillId="0" borderId="39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9" fillId="0" borderId="33" xfId="0" applyFont="1" applyBorder="1" applyAlignment="1">
      <alignment horizontal="center" vertical="center"/>
    </xf>
    <xf numFmtId="0" fontId="15" fillId="0" borderId="33" xfId="0" applyFont="1" applyBorder="1" applyAlignment="1">
      <alignment horizontal="center" vertical="center"/>
    </xf>
    <xf numFmtId="0" fontId="30" fillId="0" borderId="33" xfId="0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9" fillId="0" borderId="39" xfId="0" applyFont="1" applyBorder="1" applyAlignment="1">
      <alignment horizontal="center" vertical="center"/>
    </xf>
    <xf numFmtId="0" fontId="26" fillId="0" borderId="33" xfId="0" applyFont="1" applyBorder="1" applyAlignment="1">
      <alignment horizontal="center" vertical="center"/>
    </xf>
    <xf numFmtId="0" fontId="31" fillId="0" borderId="0" xfId="0" applyFont="1" applyAlignment="1">
      <alignment vertical="center"/>
    </xf>
    <xf numFmtId="0" fontId="32" fillId="0" borderId="0" xfId="0" applyFont="1" applyAlignment="1">
      <alignment vertical="center"/>
    </xf>
    <xf numFmtId="0" fontId="33" fillId="0" borderId="0" xfId="0" applyFont="1" applyAlignment="1">
      <alignment vertical="center"/>
    </xf>
    <xf numFmtId="0" fontId="41" fillId="0" borderId="41" xfId="0" applyFont="1" applyBorder="1" applyAlignment="1" applyProtection="1">
      <alignment horizontal="center" vertical="center" wrapText="1"/>
      <protection locked="0" hidden="1"/>
    </xf>
    <xf numFmtId="0" fontId="41" fillId="0" borderId="43" xfId="0" applyFont="1" applyBorder="1" applyAlignment="1" applyProtection="1">
      <alignment horizontal="center" vertical="center" wrapText="1"/>
      <protection locked="0" hidden="1"/>
    </xf>
    <xf numFmtId="0" fontId="41" fillId="0" borderId="49" xfId="0" applyFont="1" applyBorder="1" applyAlignment="1" applyProtection="1">
      <alignment horizontal="center" vertical="center" wrapText="1"/>
      <protection locked="0" hidden="1"/>
    </xf>
    <xf numFmtId="0" fontId="41" fillId="0" borderId="44" xfId="0" applyFont="1" applyBorder="1" applyAlignment="1" applyProtection="1">
      <alignment horizontal="center" vertical="center" wrapText="1"/>
      <protection locked="0" hidden="1"/>
    </xf>
    <xf numFmtId="0" fontId="46" fillId="0" borderId="2" xfId="0" applyFont="1" applyBorder="1" applyAlignment="1" applyProtection="1">
      <alignment horizontal="center" vertical="center"/>
      <protection locked="0" hidden="1"/>
    </xf>
    <xf numFmtId="0" fontId="46" fillId="0" borderId="1" xfId="0" applyFont="1" applyBorder="1" applyAlignment="1" applyProtection="1">
      <alignment horizontal="center" vertical="center"/>
      <protection locked="0" hidden="1"/>
    </xf>
    <xf numFmtId="0" fontId="46" fillId="0" borderId="62" xfId="0" applyFont="1" applyBorder="1" applyAlignment="1" applyProtection="1">
      <alignment horizontal="center" vertical="center"/>
      <protection locked="0" hidden="1"/>
    </xf>
    <xf numFmtId="0" fontId="46" fillId="0" borderId="3" xfId="0" applyFont="1" applyBorder="1" applyAlignment="1" applyProtection="1">
      <alignment horizontal="center" vertical="center"/>
      <protection locked="0" hidden="1"/>
    </xf>
    <xf numFmtId="0" fontId="46" fillId="0" borderId="46" xfId="0" applyFont="1" applyBorder="1" applyAlignment="1" applyProtection="1">
      <alignment horizontal="center" vertical="center"/>
      <protection locked="0" hidden="1"/>
    </xf>
    <xf numFmtId="0" fontId="46" fillId="0" borderId="43" xfId="0" applyFont="1" applyBorder="1" applyAlignment="1" applyProtection="1">
      <alignment horizontal="center" vertical="center"/>
      <protection locked="0" hidden="1"/>
    </xf>
    <xf numFmtId="0" fontId="46" fillId="0" borderId="5" xfId="0" applyFont="1" applyBorder="1" applyAlignment="1" applyProtection="1">
      <alignment horizontal="center" vertical="center"/>
      <protection locked="0" hidden="1"/>
    </xf>
    <xf numFmtId="0" fontId="34" fillId="4" borderId="53" xfId="0" applyFont="1" applyFill="1" applyBorder="1" applyAlignment="1" applyProtection="1">
      <alignment horizontal="center" vertical="center"/>
      <protection hidden="1"/>
    </xf>
    <xf numFmtId="0" fontId="35" fillId="0" borderId="53" xfId="0" applyFont="1" applyBorder="1" applyAlignment="1" applyProtection="1">
      <alignment horizontal="center" vertical="top"/>
      <protection hidden="1"/>
    </xf>
    <xf numFmtId="0" fontId="42" fillId="10" borderId="66" xfId="0" applyFont="1" applyFill="1" applyBorder="1" applyAlignment="1" applyProtection="1">
      <alignment horizontal="center" vertical="center"/>
      <protection locked="0" hidden="1"/>
    </xf>
    <xf numFmtId="0" fontId="42" fillId="5" borderId="67" xfId="0" applyFont="1" applyFill="1" applyBorder="1" applyAlignment="1" applyProtection="1">
      <alignment horizontal="center" vertical="center"/>
      <protection locked="0" hidden="1"/>
    </xf>
    <xf numFmtId="0" fontId="42" fillId="13" borderId="68" xfId="0" applyFont="1" applyFill="1" applyBorder="1" applyAlignment="1" applyProtection="1">
      <alignment horizontal="center" vertical="center"/>
      <protection locked="0" hidden="1"/>
    </xf>
    <xf numFmtId="0" fontId="0" fillId="0" borderId="53" xfId="0" applyBorder="1" applyAlignment="1" applyProtection="1">
      <alignment horizontal="center" vertical="center"/>
      <protection hidden="1"/>
    </xf>
    <xf numFmtId="0" fontId="0" fillId="5" borderId="64" xfId="0" applyFill="1" applyBorder="1" applyAlignment="1" applyProtection="1">
      <alignment horizontal="center" vertical="center"/>
      <protection hidden="1"/>
    </xf>
    <xf numFmtId="0" fontId="34" fillId="3" borderId="65" xfId="0" applyFont="1" applyFill="1" applyBorder="1" applyAlignment="1" applyProtection="1">
      <alignment horizontal="center" vertical="center"/>
      <protection hidden="1"/>
    </xf>
    <xf numFmtId="0" fontId="34" fillId="4" borderId="70" xfId="0" applyFont="1" applyFill="1" applyBorder="1" applyAlignment="1" applyProtection="1">
      <alignment horizontal="center" vertical="center"/>
      <protection hidden="1"/>
    </xf>
    <xf numFmtId="0" fontId="46" fillId="0" borderId="41" xfId="0" applyFont="1" applyBorder="1" applyAlignment="1" applyProtection="1">
      <alignment horizontal="center" vertical="center"/>
      <protection locked="0" hidden="1"/>
    </xf>
    <xf numFmtId="0" fontId="46" fillId="0" borderId="44" xfId="0" applyFont="1" applyBorder="1" applyAlignment="1" applyProtection="1">
      <alignment horizontal="center" vertical="center"/>
      <protection locked="0" hidden="1"/>
    </xf>
    <xf numFmtId="0" fontId="46" fillId="0" borderId="4" xfId="0" applyFont="1" applyBorder="1" applyAlignment="1" applyProtection="1">
      <alignment horizontal="center" vertical="center"/>
      <protection locked="0" hidden="1"/>
    </xf>
    <xf numFmtId="0" fontId="46" fillId="0" borderId="6" xfId="0" applyFont="1" applyBorder="1" applyAlignment="1" applyProtection="1">
      <alignment horizontal="center" vertical="center"/>
      <protection locked="0" hidden="1"/>
    </xf>
    <xf numFmtId="0" fontId="46" fillId="0" borderId="42" xfId="0" applyFont="1" applyBorder="1" applyAlignment="1" applyProtection="1">
      <alignment horizontal="center" vertical="center"/>
      <protection locked="0" hidden="1"/>
    </xf>
    <xf numFmtId="0" fontId="46" fillId="0" borderId="50" xfId="0" applyFont="1" applyBorder="1" applyAlignment="1" applyProtection="1">
      <alignment horizontal="center" vertical="center"/>
      <protection locked="0" hidden="1"/>
    </xf>
    <xf numFmtId="0" fontId="46" fillId="0" borderId="49" xfId="0" applyFont="1" applyBorder="1" applyAlignment="1" applyProtection="1">
      <alignment horizontal="center" vertical="center"/>
      <protection locked="0" hidden="1"/>
    </xf>
    <xf numFmtId="0" fontId="46" fillId="0" borderId="45" xfId="0" applyFont="1" applyBorder="1" applyAlignment="1" applyProtection="1">
      <alignment horizontal="center" vertical="center"/>
      <protection locked="0" hidden="1"/>
    </xf>
    <xf numFmtId="0" fontId="46" fillId="0" borderId="52" xfId="0" applyFont="1" applyBorder="1" applyAlignment="1" applyProtection="1">
      <alignment horizontal="center" vertical="center"/>
      <protection locked="0" hidden="1"/>
    </xf>
    <xf numFmtId="0" fontId="46" fillId="0" borderId="71" xfId="0" applyFont="1" applyBorder="1" applyAlignment="1" applyProtection="1">
      <alignment horizontal="center" vertical="center"/>
      <protection locked="0" hidden="1"/>
    </xf>
    <xf numFmtId="0" fontId="46" fillId="0" borderId="7" xfId="0" applyFont="1" applyBorder="1" applyAlignment="1" applyProtection="1">
      <alignment horizontal="center" vertical="center"/>
      <protection locked="0" hidden="1"/>
    </xf>
    <xf numFmtId="0" fontId="46" fillId="0" borderId="8" xfId="0" applyFont="1" applyBorder="1" applyAlignment="1" applyProtection="1">
      <alignment horizontal="center" vertical="center"/>
      <protection locked="0" hidden="1"/>
    </xf>
    <xf numFmtId="0" fontId="6" fillId="3" borderId="1" xfId="0" applyFont="1" applyFill="1" applyBorder="1" applyAlignment="1" applyProtection="1">
      <alignment horizontal="center" vertical="center"/>
      <protection hidden="1"/>
    </xf>
    <xf numFmtId="0" fontId="47" fillId="0" borderId="0" xfId="1"/>
    <xf numFmtId="0" fontId="13" fillId="0" borderId="0" xfId="1" applyFont="1"/>
    <xf numFmtId="0" fontId="18" fillId="0" borderId="33" xfId="1" applyFont="1" applyBorder="1" applyAlignment="1">
      <alignment horizontal="center" vertical="center"/>
    </xf>
    <xf numFmtId="0" fontId="18" fillId="0" borderId="32" xfId="1" applyFont="1" applyBorder="1" applyAlignment="1">
      <alignment horizontal="center" vertical="center"/>
    </xf>
    <xf numFmtId="0" fontId="51" fillId="0" borderId="0" xfId="1" applyFont="1"/>
    <xf numFmtId="0" fontId="19" fillId="0" borderId="34" xfId="1" applyFont="1" applyBorder="1" applyAlignment="1">
      <alignment horizontal="center" vertical="center"/>
    </xf>
    <xf numFmtId="0" fontId="20" fillId="0" borderId="23" xfId="1" applyFont="1" applyBorder="1" applyAlignment="1">
      <alignment horizontal="center" vertical="center"/>
    </xf>
    <xf numFmtId="0" fontId="19" fillId="0" borderId="23" xfId="1" applyFont="1" applyBorder="1" applyAlignment="1">
      <alignment horizontal="center" vertical="center"/>
    </xf>
    <xf numFmtId="0" fontId="22" fillId="0" borderId="23" xfId="1" applyFont="1" applyBorder="1" applyAlignment="1">
      <alignment horizontal="center" vertical="center"/>
    </xf>
    <xf numFmtId="0" fontId="19" fillId="0" borderId="34" xfId="1" applyFont="1" applyBorder="1" applyAlignment="1">
      <alignment vertical="center"/>
    </xf>
    <xf numFmtId="0" fontId="19" fillId="0" borderId="33" xfId="1" applyFont="1" applyBorder="1" applyAlignment="1">
      <alignment horizontal="center" vertical="center"/>
    </xf>
    <xf numFmtId="0" fontId="20" fillId="0" borderId="32" xfId="1" applyFont="1" applyBorder="1" applyAlignment="1">
      <alignment horizontal="center" vertical="center"/>
    </xf>
    <xf numFmtId="0" fontId="46" fillId="0" borderId="72" xfId="0" applyFont="1" applyBorder="1" applyAlignment="1" applyProtection="1">
      <alignment horizontal="center" vertical="center"/>
      <protection locked="0" hidden="1"/>
    </xf>
    <xf numFmtId="0" fontId="46" fillId="0" borderId="33" xfId="0" applyFont="1" applyBorder="1" applyAlignment="1" applyProtection="1">
      <alignment horizontal="center" vertical="center"/>
      <protection locked="0" hidden="1"/>
    </xf>
    <xf numFmtId="0" fontId="46" fillId="0" borderId="61" xfId="0" applyFont="1" applyBorder="1" applyAlignment="1" applyProtection="1">
      <alignment horizontal="center" vertical="center"/>
      <protection locked="0" hidden="1"/>
    </xf>
    <xf numFmtId="0" fontId="46" fillId="0" borderId="30" xfId="0" applyFont="1" applyBorder="1" applyAlignment="1" applyProtection="1">
      <alignment horizontal="center" vertical="center"/>
      <protection locked="0" hidden="1"/>
    </xf>
    <xf numFmtId="0" fontId="22" fillId="0" borderId="33" xfId="1" applyFont="1" applyBorder="1" applyAlignment="1">
      <alignment horizontal="center" vertical="center"/>
    </xf>
    <xf numFmtId="0" fontId="48" fillId="0" borderId="31" xfId="0" applyFont="1" applyBorder="1" applyAlignment="1" applyProtection="1">
      <alignment horizontal="center" vertical="center"/>
      <protection hidden="1"/>
    </xf>
    <xf numFmtId="0" fontId="41" fillId="5" borderId="49" xfId="0" applyFont="1" applyFill="1" applyBorder="1" applyAlignment="1" applyProtection="1">
      <alignment horizontal="center" vertical="center" wrapText="1"/>
      <protection locked="0" hidden="1"/>
    </xf>
    <xf numFmtId="0" fontId="42" fillId="5" borderId="62" xfId="0" applyFont="1" applyFill="1" applyBorder="1" applyAlignment="1" applyProtection="1">
      <alignment horizontal="center" vertical="center"/>
      <protection locked="0" hidden="1"/>
    </xf>
    <xf numFmtId="0" fontId="41" fillId="10" borderId="45" xfId="0" applyFont="1" applyFill="1" applyBorder="1" applyAlignment="1" applyProtection="1">
      <alignment horizontal="center" vertical="center" wrapText="1"/>
      <protection locked="0" hidden="1"/>
    </xf>
    <xf numFmtId="0" fontId="42" fillId="10" borderId="47" xfId="0" applyFont="1" applyFill="1" applyBorder="1" applyAlignment="1" applyProtection="1">
      <alignment horizontal="center" vertical="center"/>
      <protection locked="0" hidden="1"/>
    </xf>
    <xf numFmtId="0" fontId="41" fillId="10" borderId="47" xfId="0" applyFont="1" applyFill="1" applyBorder="1" applyAlignment="1" applyProtection="1">
      <alignment horizontal="center" vertical="center" wrapText="1"/>
      <protection locked="0" hidden="1"/>
    </xf>
    <xf numFmtId="0" fontId="42" fillId="10" borderId="71" xfId="0" applyFont="1" applyFill="1" applyBorder="1" applyAlignment="1" applyProtection="1">
      <alignment horizontal="center" vertical="center"/>
      <protection locked="0" hidden="1"/>
    </xf>
    <xf numFmtId="0" fontId="42" fillId="5" borderId="52" xfId="0" applyFont="1" applyFill="1" applyBorder="1" applyAlignment="1" applyProtection="1">
      <alignment horizontal="center" vertical="center"/>
      <protection locked="0" hidden="1"/>
    </xf>
    <xf numFmtId="0" fontId="34" fillId="3" borderId="73" xfId="0" applyFont="1" applyFill="1" applyBorder="1" applyAlignment="1" applyProtection="1">
      <alignment horizontal="center" vertical="center"/>
      <protection hidden="1"/>
    </xf>
    <xf numFmtId="0" fontId="35" fillId="0" borderId="60" xfId="0" applyFont="1" applyBorder="1" applyAlignment="1" applyProtection="1">
      <alignment horizontal="center" vertical="top"/>
      <protection hidden="1"/>
    </xf>
    <xf numFmtId="0" fontId="35" fillId="0" borderId="69" xfId="0" applyFont="1" applyBorder="1" applyAlignment="1" applyProtection="1">
      <alignment horizontal="center" vertical="center"/>
      <protection hidden="1"/>
    </xf>
    <xf numFmtId="0" fontId="34" fillId="0" borderId="2" xfId="0" applyFont="1" applyBorder="1" applyAlignment="1" applyProtection="1">
      <alignment horizontal="center" vertical="center"/>
      <protection hidden="1"/>
    </xf>
    <xf numFmtId="0" fontId="34" fillId="0" borderId="4" xfId="0" applyFont="1" applyBorder="1" applyAlignment="1" applyProtection="1">
      <alignment horizontal="center" vertical="center"/>
      <protection hidden="1"/>
    </xf>
    <xf numFmtId="0" fontId="36" fillId="0" borderId="5" xfId="0" applyFont="1" applyBorder="1" applyAlignment="1" applyProtection="1">
      <alignment horizontal="center" vertical="center"/>
      <protection hidden="1"/>
    </xf>
    <xf numFmtId="0" fontId="42" fillId="5" borderId="57" xfId="0" applyFont="1" applyFill="1" applyBorder="1" applyAlignment="1" applyProtection="1">
      <alignment horizontal="center" vertical="center"/>
      <protection locked="0" hidden="1"/>
    </xf>
    <xf numFmtId="0" fontId="39" fillId="8" borderId="47" xfId="0" applyFont="1" applyFill="1" applyBorder="1" applyAlignment="1" applyProtection="1">
      <alignment horizontal="center" vertical="center" wrapText="1"/>
      <protection hidden="1"/>
    </xf>
    <xf numFmtId="0" fontId="34" fillId="5" borderId="52" xfId="0" applyFont="1" applyFill="1" applyBorder="1" applyAlignment="1" applyProtection="1">
      <alignment horizontal="center" vertical="center"/>
      <protection hidden="1"/>
    </xf>
    <xf numFmtId="0" fontId="41" fillId="5" borderId="62" xfId="0" applyFont="1" applyFill="1" applyBorder="1" applyAlignment="1" applyProtection="1">
      <alignment horizontal="center" vertical="center" wrapText="1"/>
      <protection locked="0" hidden="1"/>
    </xf>
    <xf numFmtId="0" fontId="35" fillId="0" borderId="61" xfId="0" applyFont="1" applyBorder="1" applyAlignment="1" applyProtection="1">
      <alignment horizontal="center" vertical="center"/>
      <protection hidden="1"/>
    </xf>
    <xf numFmtId="0" fontId="36" fillId="3" borderId="62" xfId="0" applyFont="1" applyFill="1" applyBorder="1" applyAlignment="1" applyProtection="1">
      <alignment horizontal="center" vertical="center"/>
      <protection hidden="1"/>
    </xf>
    <xf numFmtId="0" fontId="34" fillId="3" borderId="52" xfId="0" applyFont="1" applyFill="1" applyBorder="1" applyAlignment="1" applyProtection="1">
      <alignment horizontal="center" vertical="center"/>
      <protection hidden="1"/>
    </xf>
    <xf numFmtId="0" fontId="35" fillId="0" borderId="3" xfId="0" applyFont="1" applyBorder="1" applyAlignment="1" applyProtection="1">
      <alignment horizontal="center" vertical="center"/>
      <protection hidden="1"/>
    </xf>
    <xf numFmtId="0" fontId="0" fillId="0" borderId="3" xfId="0" applyBorder="1" applyAlignment="1" applyProtection="1">
      <alignment horizontal="center" vertical="center"/>
      <protection hidden="1"/>
    </xf>
    <xf numFmtId="0" fontId="0" fillId="0" borderId="6" xfId="0" applyBorder="1" applyAlignment="1" applyProtection="1">
      <alignment horizontal="center" vertical="center"/>
      <protection hidden="1"/>
    </xf>
    <xf numFmtId="0" fontId="41" fillId="19" borderId="49" xfId="0" applyFont="1" applyFill="1" applyBorder="1" applyAlignment="1" applyProtection="1">
      <alignment horizontal="center" vertical="center" wrapText="1"/>
      <protection locked="0" hidden="1"/>
    </xf>
    <xf numFmtId="0" fontId="42" fillId="19" borderId="62" xfId="0" applyFont="1" applyFill="1" applyBorder="1" applyAlignment="1" applyProtection="1">
      <alignment horizontal="center" vertical="center"/>
      <protection locked="0" hidden="1"/>
    </xf>
    <xf numFmtId="0" fontId="41" fillId="19" borderId="62" xfId="0" applyFont="1" applyFill="1" applyBorder="1" applyAlignment="1" applyProtection="1">
      <alignment horizontal="center" vertical="center" wrapText="1"/>
      <protection locked="0" hidden="1"/>
    </xf>
    <xf numFmtId="0" fontId="42" fillId="19" borderId="52" xfId="0" applyFont="1" applyFill="1" applyBorder="1" applyAlignment="1" applyProtection="1">
      <alignment horizontal="center" vertical="center"/>
      <protection locked="0" hidden="1"/>
    </xf>
    <xf numFmtId="0" fontId="41" fillId="20" borderId="49" xfId="0" applyFont="1" applyFill="1" applyBorder="1" applyAlignment="1" applyProtection="1">
      <alignment horizontal="center" vertical="center" wrapText="1"/>
      <protection locked="0" hidden="1"/>
    </xf>
    <xf numFmtId="0" fontId="42" fillId="20" borderId="62" xfId="0" applyFont="1" applyFill="1" applyBorder="1" applyAlignment="1" applyProtection="1">
      <alignment horizontal="center" vertical="center"/>
      <protection locked="0" hidden="1"/>
    </xf>
    <xf numFmtId="0" fontId="41" fillId="20" borderId="62" xfId="0" applyFont="1" applyFill="1" applyBorder="1" applyAlignment="1" applyProtection="1">
      <alignment horizontal="center" vertical="center" wrapText="1"/>
      <protection locked="0" hidden="1"/>
    </xf>
    <xf numFmtId="0" fontId="42" fillId="20" borderId="52" xfId="0" applyFont="1" applyFill="1" applyBorder="1" applyAlignment="1" applyProtection="1">
      <alignment horizontal="center" vertical="center"/>
      <protection locked="0" hidden="1"/>
    </xf>
    <xf numFmtId="0" fontId="41" fillId="20" borderId="41" xfId="0" applyFont="1" applyFill="1" applyBorder="1" applyAlignment="1" applyProtection="1">
      <alignment horizontal="center" vertical="center" wrapText="1"/>
      <protection locked="0" hidden="1"/>
    </xf>
    <xf numFmtId="0" fontId="42" fillId="20" borderId="2" xfId="0" applyFont="1" applyFill="1" applyBorder="1" applyAlignment="1" applyProtection="1">
      <alignment horizontal="center" vertical="center"/>
      <protection locked="0" hidden="1"/>
    </xf>
    <xf numFmtId="0" fontId="41" fillId="20" borderId="2" xfId="0" applyFont="1" applyFill="1" applyBorder="1" applyAlignment="1" applyProtection="1">
      <alignment horizontal="center" vertical="center" wrapText="1"/>
      <protection locked="0" hidden="1"/>
    </xf>
    <xf numFmtId="0" fontId="42" fillId="20" borderId="4" xfId="0" applyFont="1" applyFill="1" applyBorder="1" applyAlignment="1" applyProtection="1">
      <alignment horizontal="center" vertical="center"/>
      <protection locked="0" hidden="1"/>
    </xf>
    <xf numFmtId="0" fontId="42" fillId="20" borderId="67" xfId="0" applyFont="1" applyFill="1" applyBorder="1" applyAlignment="1" applyProtection="1">
      <alignment horizontal="center" vertical="center"/>
      <protection locked="0" hidden="1"/>
    </xf>
    <xf numFmtId="0" fontId="41" fillId="20" borderId="63" xfId="0" applyFont="1" applyFill="1" applyBorder="1" applyAlignment="1" applyProtection="1">
      <alignment horizontal="center" vertical="center" wrapText="1"/>
      <protection locked="0" hidden="1"/>
    </xf>
    <xf numFmtId="0" fontId="42" fillId="20" borderId="57" xfId="0" applyFont="1" applyFill="1" applyBorder="1" applyAlignment="1" applyProtection="1">
      <alignment horizontal="center" vertical="center"/>
      <protection locked="0" hidden="1"/>
    </xf>
    <xf numFmtId="0" fontId="41" fillId="19" borderId="44" xfId="0" applyFont="1" applyFill="1" applyBorder="1" applyAlignment="1" applyProtection="1">
      <alignment horizontal="center" vertical="center" wrapText="1"/>
      <protection locked="0" hidden="1"/>
    </xf>
    <xf numFmtId="0" fontId="42" fillId="19" borderId="3" xfId="0" applyFont="1" applyFill="1" applyBorder="1" applyAlignment="1" applyProtection="1">
      <alignment horizontal="center" vertical="center"/>
      <protection locked="0" hidden="1"/>
    </xf>
    <xf numFmtId="0" fontId="41" fillId="19" borderId="64" xfId="0" applyFont="1" applyFill="1" applyBorder="1" applyAlignment="1" applyProtection="1">
      <alignment horizontal="center" vertical="center" wrapText="1"/>
      <protection locked="0" hidden="1"/>
    </xf>
    <xf numFmtId="0" fontId="42" fillId="19" borderId="6" xfId="0" applyFont="1" applyFill="1" applyBorder="1" applyAlignment="1" applyProtection="1">
      <alignment horizontal="center" vertical="center"/>
      <protection locked="0" hidden="1"/>
    </xf>
    <xf numFmtId="0" fontId="41" fillId="19" borderId="3" xfId="0" applyFont="1" applyFill="1" applyBorder="1" applyAlignment="1" applyProtection="1">
      <alignment horizontal="center" vertical="center" wrapText="1"/>
      <protection locked="0" hidden="1"/>
    </xf>
    <xf numFmtId="0" fontId="42" fillId="19" borderId="66" xfId="0" applyFont="1" applyFill="1" applyBorder="1" applyAlignment="1" applyProtection="1">
      <alignment horizontal="center" vertical="center"/>
      <protection locked="0" hidden="1"/>
    </xf>
    <xf numFmtId="0" fontId="42" fillId="19" borderId="46" xfId="0" applyFont="1" applyFill="1" applyBorder="1" applyAlignment="1" applyProtection="1">
      <alignment horizontal="center" vertical="center"/>
      <protection locked="0" hidden="1"/>
    </xf>
    <xf numFmtId="0" fontId="41" fillId="19" borderId="46" xfId="0" applyFont="1" applyFill="1" applyBorder="1" applyAlignment="1" applyProtection="1">
      <alignment horizontal="center" vertical="center" wrapText="1"/>
      <protection locked="0" hidden="1"/>
    </xf>
    <xf numFmtId="0" fontId="42" fillId="19" borderId="50" xfId="0" applyFont="1" applyFill="1" applyBorder="1" applyAlignment="1" applyProtection="1">
      <alignment horizontal="center" vertical="center"/>
      <protection locked="0" hidden="1"/>
    </xf>
    <xf numFmtId="0" fontId="41" fillId="19" borderId="45" xfId="0" applyFont="1" applyFill="1" applyBorder="1" applyAlignment="1" applyProtection="1">
      <alignment horizontal="center" vertical="center" wrapText="1"/>
      <protection locked="0" hidden="1"/>
    </xf>
    <xf numFmtId="0" fontId="42" fillId="19" borderId="47" xfId="0" applyFont="1" applyFill="1" applyBorder="1" applyAlignment="1" applyProtection="1">
      <alignment horizontal="center" vertical="center"/>
      <protection locked="0" hidden="1"/>
    </xf>
    <xf numFmtId="0" fontId="41" fillId="19" borderId="47" xfId="0" applyFont="1" applyFill="1" applyBorder="1" applyAlignment="1" applyProtection="1">
      <alignment horizontal="center" vertical="center" wrapText="1"/>
      <protection locked="0" hidden="1"/>
    </xf>
    <xf numFmtId="0" fontId="42" fillId="19" borderId="71" xfId="0" applyFont="1" applyFill="1" applyBorder="1" applyAlignment="1" applyProtection="1">
      <alignment horizontal="center" vertical="center"/>
      <protection locked="0" hidden="1"/>
    </xf>
    <xf numFmtId="0" fontId="41" fillId="21" borderId="43" xfId="0" applyFont="1" applyFill="1" applyBorder="1" applyAlignment="1" applyProtection="1">
      <alignment horizontal="center" vertical="center" wrapText="1"/>
      <protection locked="0" hidden="1"/>
    </xf>
    <xf numFmtId="0" fontId="42" fillId="21" borderId="1" xfId="0" applyFont="1" applyFill="1" applyBorder="1" applyAlignment="1" applyProtection="1">
      <alignment horizontal="center" vertical="center"/>
      <protection locked="0" hidden="1"/>
    </xf>
    <xf numFmtId="0" fontId="41" fillId="21" borderId="1" xfId="0" applyFont="1" applyFill="1" applyBorder="1" applyAlignment="1" applyProtection="1">
      <alignment horizontal="center" vertical="center" wrapText="1"/>
      <protection locked="0" hidden="1"/>
    </xf>
    <xf numFmtId="0" fontId="42" fillId="21" borderId="5" xfId="0" applyFont="1" applyFill="1" applyBorder="1" applyAlignment="1" applyProtection="1">
      <alignment horizontal="center" vertical="center"/>
      <protection locked="0" hidden="1"/>
    </xf>
    <xf numFmtId="0" fontId="41" fillId="21" borderId="53" xfId="0" applyFont="1" applyFill="1" applyBorder="1" applyAlignment="1" applyProtection="1">
      <alignment horizontal="center" vertical="center" wrapText="1"/>
      <protection locked="0" hidden="1"/>
    </xf>
    <xf numFmtId="0" fontId="42" fillId="21" borderId="68" xfId="0" applyFont="1" applyFill="1" applyBorder="1" applyAlignment="1" applyProtection="1">
      <alignment horizontal="center" vertical="center"/>
      <protection locked="0" hidden="1"/>
    </xf>
    <xf numFmtId="0" fontId="35" fillId="0" borderId="61" xfId="0" applyFont="1" applyBorder="1" applyAlignment="1" applyProtection="1">
      <alignment horizontal="center" vertical="top"/>
      <protection hidden="1"/>
    </xf>
    <xf numFmtId="0" fontId="0" fillId="0" borderId="46" xfId="0" applyBorder="1" applyAlignment="1" applyProtection="1">
      <alignment horizontal="center" vertical="center"/>
      <protection hidden="1"/>
    </xf>
    <xf numFmtId="0" fontId="0" fillId="0" borderId="50" xfId="0" applyBorder="1" applyAlignment="1" applyProtection="1">
      <alignment horizontal="center" vertical="center"/>
      <protection hidden="1"/>
    </xf>
    <xf numFmtId="0" fontId="35" fillId="0" borderId="46" xfId="0" applyFont="1" applyBorder="1" applyAlignment="1" applyProtection="1">
      <alignment horizontal="center" vertical="center"/>
      <protection hidden="1"/>
    </xf>
    <xf numFmtId="0" fontId="0" fillId="0" borderId="62" xfId="0" applyBorder="1" applyAlignment="1" applyProtection="1">
      <alignment horizontal="center" vertical="center"/>
      <protection hidden="1"/>
    </xf>
    <xf numFmtId="0" fontId="0" fillId="0" borderId="52" xfId="0" applyBorder="1" applyAlignment="1" applyProtection="1">
      <alignment horizontal="center" vertical="center"/>
      <protection hidden="1"/>
    </xf>
    <xf numFmtId="0" fontId="34" fillId="23" borderId="63" xfId="0" applyFont="1" applyFill="1" applyBorder="1" applyAlignment="1" applyProtection="1">
      <alignment horizontal="center" vertical="center"/>
      <protection hidden="1"/>
    </xf>
    <xf numFmtId="0" fontId="34" fillId="23" borderId="2" xfId="0" applyFont="1" applyFill="1" applyBorder="1" applyAlignment="1" applyProtection="1">
      <alignment horizontal="center" vertical="center"/>
      <protection hidden="1"/>
    </xf>
    <xf numFmtId="0" fontId="36" fillId="23" borderId="4" xfId="0" applyFont="1" applyFill="1" applyBorder="1" applyAlignment="1" applyProtection="1">
      <alignment horizontal="center" vertical="center"/>
      <protection hidden="1"/>
    </xf>
    <xf numFmtId="0" fontId="36" fillId="23" borderId="63" xfId="0" applyFont="1" applyFill="1" applyBorder="1" applyAlignment="1" applyProtection="1">
      <alignment horizontal="center" vertical="center"/>
      <protection hidden="1"/>
    </xf>
    <xf numFmtId="0" fontId="6" fillId="5" borderId="64" xfId="0" applyFont="1" applyFill="1" applyBorder="1" applyAlignment="1" applyProtection="1">
      <alignment horizontal="center" vertical="center"/>
      <protection hidden="1"/>
    </xf>
    <xf numFmtId="0" fontId="36" fillId="23" borderId="2" xfId="0" applyFont="1" applyFill="1" applyBorder="1" applyAlignment="1" applyProtection="1">
      <alignment horizontal="center" vertical="center"/>
      <protection hidden="1"/>
    </xf>
    <xf numFmtId="0" fontId="6" fillId="5" borderId="3" xfId="0" applyFont="1" applyFill="1" applyBorder="1" applyAlignment="1" applyProtection="1">
      <alignment horizontal="center" vertical="center"/>
      <protection hidden="1"/>
    </xf>
    <xf numFmtId="0" fontId="34" fillId="23" borderId="4" xfId="0" applyFont="1" applyFill="1" applyBorder="1" applyAlignment="1" applyProtection="1">
      <alignment horizontal="center" vertical="center"/>
      <protection hidden="1"/>
    </xf>
    <xf numFmtId="0" fontId="34" fillId="23" borderId="43" xfId="0" applyFont="1" applyFill="1" applyBorder="1" applyAlignment="1" applyProtection="1">
      <alignment horizontal="center" vertical="center"/>
      <protection hidden="1"/>
    </xf>
    <xf numFmtId="0" fontId="34" fillId="23" borderId="44" xfId="0" applyFont="1" applyFill="1" applyBorder="1" applyAlignment="1" applyProtection="1">
      <alignment horizontal="center" vertical="center"/>
      <protection hidden="1"/>
    </xf>
    <xf numFmtId="0" fontId="35" fillId="23" borderId="41" xfId="0" applyFont="1" applyFill="1" applyBorder="1" applyAlignment="1" applyProtection="1">
      <alignment horizontal="center" vertical="center"/>
      <protection hidden="1"/>
    </xf>
    <xf numFmtId="0" fontId="34" fillId="23" borderId="49" xfId="0" applyFont="1" applyFill="1" applyBorder="1" applyAlignment="1" applyProtection="1">
      <alignment horizontal="center" vertical="center"/>
      <protection hidden="1"/>
    </xf>
    <xf numFmtId="0" fontId="55" fillId="18" borderId="31" xfId="0" applyFont="1" applyFill="1" applyBorder="1" applyAlignment="1" applyProtection="1">
      <alignment horizontal="center" vertical="center"/>
      <protection hidden="1"/>
    </xf>
    <xf numFmtId="0" fontId="6" fillId="20" borderId="52" xfId="0" applyFont="1" applyFill="1" applyBorder="1" applyAlignment="1" applyProtection="1">
      <alignment horizontal="center" vertical="center"/>
      <protection hidden="1"/>
    </xf>
    <xf numFmtId="0" fontId="6" fillId="21" borderId="5" xfId="0" applyFont="1" applyFill="1" applyBorder="1" applyAlignment="1" applyProtection="1">
      <alignment horizontal="center" vertical="center"/>
      <protection hidden="1"/>
    </xf>
    <xf numFmtId="0" fontId="6" fillId="19" borderId="6" xfId="0" applyFont="1" applyFill="1" applyBorder="1" applyAlignment="1" applyProtection="1">
      <alignment horizontal="center" vertical="center"/>
      <protection hidden="1"/>
    </xf>
    <xf numFmtId="0" fontId="6" fillId="20" borderId="4" xfId="0" applyFont="1" applyFill="1" applyBorder="1" applyAlignment="1" applyProtection="1">
      <alignment horizontal="center" vertical="center"/>
      <protection hidden="1"/>
    </xf>
    <xf numFmtId="0" fontId="20" fillId="0" borderId="7" xfId="0" applyFont="1" applyBorder="1" applyAlignment="1">
      <alignment horizontal="center" vertical="center"/>
    </xf>
    <xf numFmtId="0" fontId="46" fillId="0" borderId="11" xfId="0" applyFont="1" applyBorder="1" applyAlignment="1" applyProtection="1">
      <alignment horizontal="center" vertical="center"/>
      <protection locked="0" hidden="1"/>
    </xf>
    <xf numFmtId="0" fontId="46" fillId="0" borderId="66" xfId="0" applyFont="1" applyBorder="1" applyAlignment="1" applyProtection="1">
      <alignment horizontal="center" vertical="center"/>
      <protection locked="0" hidden="1"/>
    </xf>
    <xf numFmtId="0" fontId="22" fillId="0" borderId="33" xfId="0" applyFont="1" applyBorder="1" applyAlignment="1">
      <alignment horizontal="center" vertical="center"/>
    </xf>
    <xf numFmtId="0" fontId="46" fillId="0" borderId="9" xfId="0" applyFont="1" applyBorder="1" applyAlignment="1" applyProtection="1">
      <alignment horizontal="center" vertical="center"/>
      <protection locked="0" hidden="1"/>
    </xf>
    <xf numFmtId="0" fontId="19" fillId="0" borderId="7" xfId="0" applyFont="1" applyBorder="1" applyAlignment="1">
      <alignment horizontal="center" vertical="center"/>
    </xf>
    <xf numFmtId="0" fontId="19" fillId="0" borderId="45" xfId="0" applyFont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46" fillId="0" borderId="64" xfId="0" applyFont="1" applyBorder="1" applyAlignment="1" applyProtection="1">
      <alignment horizontal="center" vertical="center"/>
      <protection locked="0" hidden="1"/>
    </xf>
    <xf numFmtId="0" fontId="46" fillId="18" borderId="7" xfId="0" applyFont="1" applyFill="1" applyBorder="1" applyAlignment="1" applyProtection="1">
      <alignment horizontal="center" vertical="center"/>
      <protection locked="0" hidden="1"/>
    </xf>
    <xf numFmtId="0" fontId="46" fillId="18" borderId="1" xfId="0" applyFont="1" applyFill="1" applyBorder="1" applyAlignment="1" applyProtection="1">
      <alignment horizontal="center" vertical="center"/>
      <protection locked="0" hidden="1"/>
    </xf>
    <xf numFmtId="0" fontId="46" fillId="18" borderId="5" xfId="0" applyFont="1" applyFill="1" applyBorder="1" applyAlignment="1" applyProtection="1">
      <alignment horizontal="center" vertical="center"/>
      <protection locked="0" hidden="1"/>
    </xf>
    <xf numFmtId="0" fontId="57" fillId="0" borderId="0" xfId="0" applyFont="1" applyAlignment="1" applyProtection="1">
      <alignment horizontal="center" vertical="center"/>
      <protection hidden="1"/>
    </xf>
    <xf numFmtId="0" fontId="38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57" fillId="0" borderId="0" xfId="0" applyFont="1" applyAlignment="1">
      <alignment horizontal="center" vertical="center"/>
    </xf>
    <xf numFmtId="0" fontId="59" fillId="0" borderId="0" xfId="1" applyFont="1" applyAlignment="1">
      <alignment horizontal="center" vertical="center"/>
    </xf>
    <xf numFmtId="0" fontId="58" fillId="0" borderId="0" xfId="1" applyFont="1" applyAlignment="1">
      <alignment horizontal="center" vertical="center"/>
    </xf>
    <xf numFmtId="0" fontId="60" fillId="0" borderId="0" xfId="1" applyFont="1" applyAlignment="1">
      <alignment horizontal="center" vertical="center"/>
    </xf>
    <xf numFmtId="0" fontId="62" fillId="23" borderId="41" xfId="0" applyFont="1" applyFill="1" applyBorder="1" applyAlignment="1">
      <alignment horizontal="center" vertical="center"/>
    </xf>
    <xf numFmtId="0" fontId="64" fillId="20" borderId="52" xfId="0" applyFont="1" applyFill="1" applyBorder="1" applyAlignment="1">
      <alignment horizontal="center" vertical="center"/>
    </xf>
    <xf numFmtId="0" fontId="64" fillId="21" borderId="5" xfId="0" applyFont="1" applyFill="1" applyBorder="1" applyAlignment="1">
      <alignment horizontal="center" vertical="center"/>
    </xf>
    <xf numFmtId="0" fontId="64" fillId="19" borderId="6" xfId="0" applyFont="1" applyFill="1" applyBorder="1" applyAlignment="1">
      <alignment horizontal="center" vertical="center"/>
    </xf>
    <xf numFmtId="0" fontId="66" fillId="20" borderId="62" xfId="0" applyFont="1" applyFill="1" applyBorder="1" applyAlignment="1" applyProtection="1">
      <alignment horizontal="center" vertical="center"/>
      <protection locked="0"/>
    </xf>
    <xf numFmtId="0" fontId="66" fillId="21" borderId="1" xfId="0" applyFont="1" applyFill="1" applyBorder="1" applyAlignment="1" applyProtection="1">
      <alignment horizontal="center" vertical="center"/>
      <protection locked="0"/>
    </xf>
    <xf numFmtId="0" fontId="66" fillId="21" borderId="5" xfId="0" applyFont="1" applyFill="1" applyBorder="1" applyAlignment="1" applyProtection="1">
      <alignment horizontal="center" vertical="center"/>
      <protection locked="0"/>
    </xf>
    <xf numFmtId="0" fontId="66" fillId="20" borderId="4" xfId="0" applyFont="1" applyFill="1" applyBorder="1" applyAlignment="1" applyProtection="1">
      <alignment horizontal="center" vertical="center"/>
      <protection locked="0"/>
    </xf>
    <xf numFmtId="0" fontId="66" fillId="20" borderId="57" xfId="0" applyFont="1" applyFill="1" applyBorder="1" applyAlignment="1" applyProtection="1">
      <alignment horizontal="center" vertical="center"/>
      <protection locked="0"/>
    </xf>
    <xf numFmtId="0" fontId="66" fillId="21" borderId="68" xfId="0" applyFont="1" applyFill="1" applyBorder="1" applyAlignment="1" applyProtection="1">
      <alignment horizontal="center" vertical="center"/>
      <protection locked="0"/>
    </xf>
    <xf numFmtId="0" fontId="66" fillId="19" borderId="46" xfId="0" applyFont="1" applyFill="1" applyBorder="1" applyAlignment="1" applyProtection="1">
      <alignment horizontal="center" vertical="center"/>
      <protection locked="0"/>
    </xf>
    <xf numFmtId="0" fontId="66" fillId="19" borderId="50" xfId="0" applyFont="1" applyFill="1" applyBorder="1" applyAlignment="1" applyProtection="1">
      <alignment horizontal="center" vertical="center"/>
      <protection locked="0"/>
    </xf>
    <xf numFmtId="0" fontId="67" fillId="23" borderId="43" xfId="0" applyFont="1" applyFill="1" applyBorder="1" applyAlignment="1">
      <alignment horizontal="center" vertical="center"/>
    </xf>
    <xf numFmtId="0" fontId="67" fillId="23" borderId="44" xfId="0" applyFont="1" applyFill="1" applyBorder="1" applyAlignment="1">
      <alignment horizontal="center" vertical="center"/>
    </xf>
    <xf numFmtId="0" fontId="67" fillId="23" borderId="49" xfId="0" applyFont="1" applyFill="1" applyBorder="1" applyAlignment="1">
      <alignment horizontal="center" vertical="center"/>
    </xf>
    <xf numFmtId="0" fontId="67" fillId="23" borderId="10" xfId="0" applyFont="1" applyFill="1" applyBorder="1" applyAlignment="1">
      <alignment horizontal="center" vertical="center"/>
    </xf>
    <xf numFmtId="0" fontId="67" fillId="23" borderId="22" xfId="0" applyFont="1" applyFill="1" applyBorder="1" applyAlignment="1">
      <alignment horizontal="center" vertical="center"/>
    </xf>
    <xf numFmtId="0" fontId="68" fillId="23" borderId="61" xfId="0" applyFont="1" applyFill="1" applyBorder="1" applyAlignment="1">
      <alignment horizontal="center" vertical="center"/>
    </xf>
    <xf numFmtId="0" fontId="68" fillId="23" borderId="62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73" fillId="0" borderId="23" xfId="0" applyFont="1" applyBorder="1" applyAlignment="1">
      <alignment horizontal="center" vertical="center"/>
    </xf>
    <xf numFmtId="0" fontId="73" fillId="0" borderId="7" xfId="0" applyFont="1" applyBorder="1" applyAlignment="1">
      <alignment horizontal="center" vertical="center"/>
    </xf>
    <xf numFmtId="0" fontId="74" fillId="21" borderId="43" xfId="0" applyFont="1" applyFill="1" applyBorder="1" applyAlignment="1" applyProtection="1">
      <alignment horizontal="center" vertical="center" wrapText="1"/>
      <protection locked="0"/>
    </xf>
    <xf numFmtId="0" fontId="74" fillId="20" borderId="49" xfId="0" applyFont="1" applyFill="1" applyBorder="1" applyAlignment="1" applyProtection="1">
      <alignment horizontal="center" vertical="center" wrapText="1"/>
      <protection locked="0"/>
    </xf>
    <xf numFmtId="0" fontId="74" fillId="19" borderId="49" xfId="0" applyFont="1" applyFill="1" applyBorder="1" applyAlignment="1" applyProtection="1">
      <alignment horizontal="center" vertical="center" wrapText="1"/>
      <protection locked="0"/>
    </xf>
    <xf numFmtId="0" fontId="74" fillId="20" borderId="41" xfId="0" applyFont="1" applyFill="1" applyBorder="1" applyAlignment="1" applyProtection="1">
      <alignment horizontal="center" vertical="center" wrapText="1"/>
      <protection locked="0"/>
    </xf>
    <xf numFmtId="0" fontId="74" fillId="20" borderId="62" xfId="0" applyFont="1" applyFill="1" applyBorder="1" applyAlignment="1" applyProtection="1">
      <alignment horizontal="center" vertical="center" wrapText="1"/>
      <protection locked="0"/>
    </xf>
    <xf numFmtId="0" fontId="74" fillId="21" borderId="1" xfId="0" applyFont="1" applyFill="1" applyBorder="1" applyAlignment="1" applyProtection="1">
      <alignment horizontal="center" vertical="center" wrapText="1"/>
      <protection locked="0"/>
    </xf>
    <xf numFmtId="0" fontId="74" fillId="19" borderId="62" xfId="0" applyFont="1" applyFill="1" applyBorder="1" applyAlignment="1" applyProtection="1">
      <alignment horizontal="center" vertical="center" wrapText="1"/>
      <protection locked="0"/>
    </xf>
    <xf numFmtId="0" fontId="74" fillId="20" borderId="2" xfId="0" applyFont="1" applyFill="1" applyBorder="1" applyAlignment="1" applyProtection="1">
      <alignment horizontal="center" vertical="center" wrapText="1"/>
      <protection locked="0"/>
    </xf>
    <xf numFmtId="0" fontId="74" fillId="20" borderId="63" xfId="0" applyFont="1" applyFill="1" applyBorder="1" applyAlignment="1" applyProtection="1">
      <alignment horizontal="center" vertical="center" wrapText="1"/>
      <protection locked="0"/>
    </xf>
    <xf numFmtId="0" fontId="74" fillId="21" borderId="53" xfId="0" applyFont="1" applyFill="1" applyBorder="1" applyAlignment="1" applyProtection="1">
      <alignment horizontal="center" vertical="center" wrapText="1"/>
      <protection locked="0"/>
    </xf>
    <xf numFmtId="0" fontId="74" fillId="19" borderId="45" xfId="0" applyFont="1" applyFill="1" applyBorder="1" applyAlignment="1" applyProtection="1">
      <alignment horizontal="center" vertical="center" wrapText="1"/>
      <protection locked="0"/>
    </xf>
    <xf numFmtId="0" fontId="74" fillId="19" borderId="47" xfId="0" applyFont="1" applyFill="1" applyBorder="1" applyAlignment="1" applyProtection="1">
      <alignment horizontal="center" vertical="center" wrapText="1"/>
      <protection locked="0"/>
    </xf>
    <xf numFmtId="0" fontId="74" fillId="19" borderId="3" xfId="0" applyFont="1" applyFill="1" applyBorder="1" applyAlignment="1" applyProtection="1">
      <alignment horizontal="center" vertical="center" wrapText="1"/>
      <protection locked="0"/>
    </xf>
    <xf numFmtId="0" fontId="74" fillId="19" borderId="46" xfId="0" applyFont="1" applyFill="1" applyBorder="1" applyAlignment="1" applyProtection="1">
      <alignment horizontal="center" vertical="center" wrapText="1"/>
      <protection locked="0"/>
    </xf>
    <xf numFmtId="0" fontId="75" fillId="0" borderId="2" xfId="0" applyFont="1" applyBorder="1" applyAlignment="1">
      <alignment horizontal="center" vertical="center"/>
    </xf>
    <xf numFmtId="0" fontId="75" fillId="0" borderId="1" xfId="0" applyFont="1" applyBorder="1" applyAlignment="1">
      <alignment horizontal="center" vertical="center"/>
    </xf>
    <xf numFmtId="0" fontId="75" fillId="0" borderId="4" xfId="0" applyFont="1" applyBorder="1" applyAlignment="1">
      <alignment horizontal="center" vertical="center"/>
    </xf>
    <xf numFmtId="0" fontId="5" fillId="23" borderId="63" xfId="0" applyFont="1" applyFill="1" applyBorder="1" applyAlignment="1">
      <alignment horizontal="center" vertical="center"/>
    </xf>
    <xf numFmtId="0" fontId="76" fillId="0" borderId="53" xfId="0" applyFont="1" applyBorder="1" applyAlignment="1">
      <alignment horizontal="center" vertical="center"/>
    </xf>
    <xf numFmtId="0" fontId="5" fillId="5" borderId="64" xfId="0" applyFont="1" applyFill="1" applyBorder="1" applyAlignment="1">
      <alignment horizontal="center" vertical="center"/>
    </xf>
    <xf numFmtId="0" fontId="76" fillId="0" borderId="1" xfId="0" applyFont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76" fillId="5" borderId="64" xfId="0" applyFont="1" applyFill="1" applyBorder="1" applyAlignment="1">
      <alignment horizontal="center" vertical="center"/>
    </xf>
    <xf numFmtId="0" fontId="78" fillId="0" borderId="23" xfId="0" applyFont="1" applyBorder="1" applyAlignment="1">
      <alignment horizontal="center" vertical="center"/>
    </xf>
    <xf numFmtId="0" fontId="78" fillId="0" borderId="7" xfId="0" applyFont="1" applyBorder="1" applyAlignment="1">
      <alignment horizontal="center" vertical="center"/>
    </xf>
    <xf numFmtId="0" fontId="80" fillId="0" borderId="41" xfId="0" applyFont="1" applyBorder="1" applyAlignment="1">
      <alignment horizontal="center" vertical="center"/>
    </xf>
    <xf numFmtId="0" fontId="80" fillId="0" borderId="7" xfId="0" applyFont="1" applyBorder="1" applyAlignment="1">
      <alignment horizontal="center" vertical="center"/>
    </xf>
    <xf numFmtId="0" fontId="80" fillId="0" borderId="4" xfId="0" applyFont="1" applyBorder="1" applyAlignment="1">
      <alignment horizontal="center" vertical="center"/>
    </xf>
    <xf numFmtId="0" fontId="80" fillId="0" borderId="8" xfId="0" applyFont="1" applyBorder="1" applyAlignment="1">
      <alignment horizontal="center" vertical="center"/>
    </xf>
    <xf numFmtId="0" fontId="80" fillId="0" borderId="2" xfId="0" applyFont="1" applyBorder="1" applyAlignment="1">
      <alignment horizontal="center" vertical="center"/>
    </xf>
    <xf numFmtId="0" fontId="80" fillId="0" borderId="11" xfId="0" applyFont="1" applyBorder="1" applyAlignment="1">
      <alignment horizontal="center" vertical="center"/>
    </xf>
    <xf numFmtId="0" fontId="80" fillId="0" borderId="9" xfId="0" applyFont="1" applyBorder="1" applyAlignment="1">
      <alignment horizontal="center" vertical="center"/>
    </xf>
    <xf numFmtId="0" fontId="81" fillId="18" borderId="77" xfId="0" applyFont="1" applyFill="1" applyBorder="1" applyAlignment="1" applyProtection="1">
      <alignment horizontal="center" vertical="center"/>
      <protection locked="0"/>
    </xf>
    <xf numFmtId="0" fontId="81" fillId="18" borderId="78" xfId="0" applyFont="1" applyFill="1" applyBorder="1" applyAlignment="1" applyProtection="1">
      <alignment horizontal="center" vertical="center"/>
      <protection locked="0"/>
    </xf>
    <xf numFmtId="0" fontId="81" fillId="18" borderId="79" xfId="0" applyFont="1" applyFill="1" applyBorder="1" applyAlignment="1" applyProtection="1">
      <alignment horizontal="center" vertical="center"/>
      <protection locked="0"/>
    </xf>
    <xf numFmtId="0" fontId="74" fillId="19" borderId="42" xfId="0" applyFont="1" applyFill="1" applyBorder="1" applyAlignment="1" applyProtection="1">
      <alignment horizontal="center" vertical="center" wrapText="1"/>
      <protection locked="0"/>
    </xf>
    <xf numFmtId="0" fontId="74" fillId="19" borderId="60" xfId="0" applyFont="1" applyFill="1" applyBorder="1" applyAlignment="1" applyProtection="1">
      <alignment horizontal="center" vertical="center" wrapText="1"/>
      <protection locked="0"/>
    </xf>
    <xf numFmtId="0" fontId="66" fillId="19" borderId="56" xfId="0" applyFont="1" applyFill="1" applyBorder="1" applyAlignment="1" applyProtection="1">
      <alignment horizontal="center" vertical="center"/>
      <protection locked="0"/>
    </xf>
    <xf numFmtId="0" fontId="79" fillId="0" borderId="0" xfId="0" applyFont="1" applyAlignment="1">
      <alignment vertical="center"/>
    </xf>
    <xf numFmtId="0" fontId="79" fillId="0" borderId="0" xfId="0" applyFont="1" applyAlignment="1">
      <alignment vertical="center" wrapText="1"/>
    </xf>
    <xf numFmtId="0" fontId="38" fillId="0" borderId="0" xfId="0" applyFont="1"/>
    <xf numFmtId="0" fontId="90" fillId="18" borderId="1" xfId="0" applyFont="1" applyFill="1" applyBorder="1" applyAlignment="1" applyProtection="1">
      <alignment horizontal="center" vertical="center"/>
      <protection locked="0"/>
    </xf>
    <xf numFmtId="0" fontId="70" fillId="0" borderId="34" xfId="0" applyFont="1" applyBorder="1" applyAlignment="1">
      <alignment horizontal="center" vertical="center"/>
    </xf>
    <xf numFmtId="0" fontId="91" fillId="0" borderId="34" xfId="0" applyFont="1" applyBorder="1" applyAlignment="1">
      <alignment horizontal="center" vertical="center"/>
    </xf>
    <xf numFmtId="0" fontId="91" fillId="0" borderId="7" xfId="0" applyFont="1" applyBorder="1" applyAlignment="1">
      <alignment horizontal="center" vertical="center"/>
    </xf>
    <xf numFmtId="0" fontId="70" fillId="0" borderId="23" xfId="0" applyFont="1" applyBorder="1" applyAlignment="1">
      <alignment horizontal="center" vertical="center"/>
    </xf>
    <xf numFmtId="0" fontId="91" fillId="0" borderId="23" xfId="0" applyFont="1" applyBorder="1" applyAlignment="1">
      <alignment horizontal="center" vertical="center"/>
    </xf>
    <xf numFmtId="0" fontId="91" fillId="0" borderId="45" xfId="0" applyFont="1" applyBorder="1" applyAlignment="1">
      <alignment horizontal="center" vertical="center"/>
    </xf>
    <xf numFmtId="0" fontId="70" fillId="20" borderId="33" xfId="0" applyFont="1" applyFill="1" applyBorder="1" applyAlignment="1">
      <alignment horizontal="center" vertical="center"/>
    </xf>
    <xf numFmtId="0" fontId="70" fillId="20" borderId="32" xfId="0" applyFont="1" applyFill="1" applyBorder="1" applyAlignment="1">
      <alignment horizontal="center" vertical="center"/>
    </xf>
    <xf numFmtId="0" fontId="70" fillId="27" borderId="23" xfId="0" applyFont="1" applyFill="1" applyBorder="1" applyAlignment="1">
      <alignment horizontal="center" vertical="center"/>
    </xf>
    <xf numFmtId="0" fontId="70" fillId="27" borderId="33" xfId="0" applyFont="1" applyFill="1" applyBorder="1" applyAlignment="1">
      <alignment horizontal="center" vertical="center"/>
    </xf>
    <xf numFmtId="0" fontId="60" fillId="0" borderId="0" xfId="1" applyFont="1" applyAlignment="1">
      <alignment vertical="center"/>
    </xf>
    <xf numFmtId="0" fontId="80" fillId="0" borderId="34" xfId="0" applyFont="1" applyBorder="1" applyAlignment="1">
      <alignment horizontal="center" vertical="center"/>
    </xf>
    <xf numFmtId="0" fontId="80" fillId="0" borderId="63" xfId="0" applyFont="1" applyBorder="1" applyAlignment="1">
      <alignment horizontal="center" vertical="center"/>
    </xf>
    <xf numFmtId="0" fontId="80" fillId="0" borderId="81" xfId="0" applyFont="1" applyBorder="1" applyAlignment="1">
      <alignment horizontal="center" vertical="center"/>
    </xf>
    <xf numFmtId="0" fontId="91" fillId="0" borderId="80" xfId="0" applyFont="1" applyBorder="1" applyAlignment="1">
      <alignment horizontal="center" vertical="center"/>
    </xf>
    <xf numFmtId="0" fontId="73" fillId="0" borderId="80" xfId="0" applyFont="1" applyBorder="1" applyAlignment="1">
      <alignment horizontal="center" vertical="center"/>
    </xf>
    <xf numFmtId="0" fontId="73" fillId="0" borderId="11" xfId="0" applyFont="1" applyBorder="1" applyAlignment="1">
      <alignment horizontal="center" vertical="center"/>
    </xf>
    <xf numFmtId="0" fontId="91" fillId="0" borderId="11" xfId="0" applyFont="1" applyBorder="1" applyAlignment="1">
      <alignment horizontal="center" vertical="center"/>
    </xf>
    <xf numFmtId="0" fontId="80" fillId="0" borderId="80" xfId="0" applyFont="1" applyBorder="1" applyAlignment="1">
      <alignment horizontal="center" vertical="center"/>
    </xf>
    <xf numFmtId="0" fontId="92" fillId="0" borderId="0" xfId="1" applyFont="1" applyAlignment="1">
      <alignment horizontal="center" vertical="center"/>
    </xf>
    <xf numFmtId="0" fontId="81" fillId="18" borderId="76" xfId="0" applyFont="1" applyFill="1" applyBorder="1" applyAlignment="1" applyProtection="1">
      <alignment horizontal="center" vertical="center"/>
      <protection locked="0"/>
    </xf>
    <xf numFmtId="0" fontId="90" fillId="18" borderId="5" xfId="0" applyFont="1" applyFill="1" applyBorder="1" applyAlignment="1" applyProtection="1">
      <alignment horizontal="center" vertical="center"/>
      <protection locked="0"/>
    </xf>
    <xf numFmtId="0" fontId="81" fillId="18" borderId="82" xfId="0" applyFont="1" applyFill="1" applyBorder="1" applyAlignment="1" applyProtection="1">
      <alignment horizontal="center" vertical="center"/>
      <protection locked="0"/>
    </xf>
    <xf numFmtId="0" fontId="81" fillId="18" borderId="83" xfId="0" applyFont="1" applyFill="1" applyBorder="1" applyAlignment="1" applyProtection="1">
      <alignment horizontal="center" vertical="center"/>
      <protection locked="0"/>
    </xf>
    <xf numFmtId="0" fontId="81" fillId="18" borderId="84" xfId="0" applyFont="1" applyFill="1" applyBorder="1" applyAlignment="1" applyProtection="1">
      <alignment horizontal="center" vertical="center"/>
      <protection locked="0"/>
    </xf>
    <xf numFmtId="0" fontId="81" fillId="18" borderId="23" xfId="0" applyFont="1" applyFill="1" applyBorder="1" applyAlignment="1" applyProtection="1">
      <alignment horizontal="center" vertical="center"/>
      <protection locked="0"/>
    </xf>
    <xf numFmtId="0" fontId="82" fillId="26" borderId="69" xfId="0" applyFont="1" applyFill="1" applyBorder="1" applyAlignment="1">
      <alignment horizontal="center" vertical="center" wrapText="1"/>
    </xf>
    <xf numFmtId="0" fontId="82" fillId="26" borderId="65" xfId="0" applyFont="1" applyFill="1" applyBorder="1" applyAlignment="1">
      <alignment horizontal="center" vertical="center" wrapText="1"/>
    </xf>
    <xf numFmtId="0" fontId="93" fillId="18" borderId="2" xfId="0" applyFont="1" applyFill="1" applyBorder="1" applyAlignment="1" applyProtection="1">
      <alignment horizontal="center" vertical="center"/>
      <protection locked="0"/>
    </xf>
    <xf numFmtId="0" fontId="93" fillId="18" borderId="4" xfId="0" applyFont="1" applyFill="1" applyBorder="1" applyAlignment="1" applyProtection="1">
      <alignment horizontal="center" vertical="center"/>
      <protection locked="0"/>
    </xf>
    <xf numFmtId="0" fontId="82" fillId="26" borderId="65" xfId="0" applyFont="1" applyFill="1" applyBorder="1" applyAlignment="1">
      <alignment horizontal="center" vertical="center"/>
    </xf>
    <xf numFmtId="0" fontId="65" fillId="18" borderId="85" xfId="0" applyFont="1" applyFill="1" applyBorder="1" applyAlignment="1" applyProtection="1">
      <alignment vertical="center"/>
      <protection locked="0"/>
    </xf>
    <xf numFmtId="0" fontId="82" fillId="26" borderId="31" xfId="0" applyFont="1" applyFill="1" applyBorder="1" applyAlignment="1">
      <alignment horizontal="center" vertical="center"/>
    </xf>
    <xf numFmtId="0" fontId="65" fillId="18" borderId="31" xfId="0" applyFont="1" applyFill="1" applyBorder="1" applyAlignment="1" applyProtection="1">
      <alignment vertical="center"/>
      <protection locked="0"/>
    </xf>
    <xf numFmtId="0" fontId="82" fillId="26" borderId="31" xfId="0" applyFont="1" applyFill="1" applyBorder="1" applyAlignment="1" applyProtection="1">
      <alignment horizontal="center" vertical="center"/>
      <protection locked="0"/>
    </xf>
    <xf numFmtId="0" fontId="65" fillId="18" borderId="70" xfId="0" applyFont="1" applyFill="1" applyBorder="1" applyAlignment="1" applyProtection="1">
      <alignment horizontal="center" vertical="center"/>
      <protection locked="0"/>
    </xf>
    <xf numFmtId="0" fontId="99" fillId="26" borderId="20" xfId="0" applyFont="1" applyFill="1" applyBorder="1" applyAlignment="1">
      <alignment horizontal="right" vertical="center"/>
    </xf>
    <xf numFmtId="0" fontId="99" fillId="26" borderId="22" xfId="0" applyFont="1" applyFill="1" applyBorder="1" applyAlignment="1">
      <alignment horizontal="right" vertical="center"/>
    </xf>
    <xf numFmtId="0" fontId="93" fillId="18" borderId="41" xfId="0" applyFont="1" applyFill="1" applyBorder="1" applyAlignment="1" applyProtection="1">
      <alignment horizontal="center" vertical="center"/>
      <protection locked="0"/>
    </xf>
    <xf numFmtId="0" fontId="90" fillId="18" borderId="43" xfId="0" applyFont="1" applyFill="1" applyBorder="1" applyAlignment="1" applyProtection="1">
      <alignment horizontal="center" vertical="center"/>
      <protection locked="0"/>
    </xf>
    <xf numFmtId="0" fontId="81" fillId="18" borderId="86" xfId="0" applyFont="1" applyFill="1" applyBorder="1" applyAlignment="1" applyProtection="1">
      <alignment horizontal="center" vertical="center"/>
      <protection locked="0"/>
    </xf>
    <xf numFmtId="0" fontId="81" fillId="18" borderId="87" xfId="0" applyFont="1" applyFill="1" applyBorder="1" applyAlignment="1" applyProtection="1">
      <alignment horizontal="center" vertical="center"/>
      <protection locked="0"/>
    </xf>
    <xf numFmtId="0" fontId="81" fillId="18" borderId="88" xfId="0" applyFont="1" applyFill="1" applyBorder="1" applyAlignment="1" applyProtection="1">
      <alignment horizontal="center" vertical="center"/>
      <protection locked="0"/>
    </xf>
    <xf numFmtId="0" fontId="81" fillId="18" borderId="45" xfId="0" applyFont="1" applyFill="1" applyBorder="1" applyAlignment="1" applyProtection="1">
      <alignment horizontal="center" vertical="center"/>
      <protection locked="0"/>
    </xf>
    <xf numFmtId="0" fontId="101" fillId="18" borderId="73" xfId="0" applyFont="1" applyFill="1" applyBorder="1" applyAlignment="1" applyProtection="1">
      <alignment horizontal="center" vertical="center"/>
      <protection locked="0"/>
    </xf>
    <xf numFmtId="0" fontId="74" fillId="20" borderId="61" xfId="0" applyFont="1" applyFill="1" applyBorder="1" applyAlignment="1" applyProtection="1">
      <alignment horizontal="center" vertical="center" wrapText="1"/>
      <protection locked="0"/>
    </xf>
    <xf numFmtId="0" fontId="67" fillId="23" borderId="49" xfId="0" applyFont="1" applyFill="1" applyBorder="1" applyAlignment="1" applyProtection="1">
      <alignment horizontal="center" vertical="center"/>
      <protection locked="0"/>
    </xf>
    <xf numFmtId="0" fontId="67" fillId="23" borderId="43" xfId="0" applyFont="1" applyFill="1" applyBorder="1" applyAlignment="1" applyProtection="1">
      <alignment horizontal="center" vertical="center"/>
      <protection locked="0"/>
    </xf>
    <xf numFmtId="0" fontId="67" fillId="23" borderId="42" xfId="0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63" fillId="12" borderId="54" xfId="0" applyFont="1" applyFill="1" applyBorder="1" applyAlignment="1">
      <alignment horizontal="center" vertical="center"/>
    </xf>
    <xf numFmtId="0" fontId="74" fillId="18" borderId="41" xfId="0" applyFont="1" applyFill="1" applyBorder="1" applyAlignment="1" applyProtection="1">
      <alignment horizontal="center" vertical="center" wrapText="1"/>
      <protection locked="0"/>
    </xf>
    <xf numFmtId="0" fontId="102" fillId="20" borderId="2" xfId="0" applyFont="1" applyFill="1" applyBorder="1" applyAlignment="1" applyProtection="1">
      <alignment horizontal="center" vertical="center"/>
      <protection locked="0"/>
    </xf>
    <xf numFmtId="0" fontId="102" fillId="21" borderId="1" xfId="0" applyFont="1" applyFill="1" applyBorder="1" applyAlignment="1" applyProtection="1">
      <alignment horizontal="center" vertical="center"/>
      <protection locked="0"/>
    </xf>
    <xf numFmtId="0" fontId="102" fillId="19" borderId="47" xfId="0" applyFont="1" applyFill="1" applyBorder="1" applyAlignment="1" applyProtection="1">
      <alignment horizontal="center" vertical="center"/>
      <protection locked="0"/>
    </xf>
    <xf numFmtId="0" fontId="102" fillId="20" borderId="62" xfId="0" applyFont="1" applyFill="1" applyBorder="1" applyAlignment="1" applyProtection="1">
      <alignment horizontal="center" vertical="center"/>
      <protection locked="0"/>
    </xf>
    <xf numFmtId="0" fontId="102" fillId="19" borderId="46" xfId="0" applyFont="1" applyFill="1" applyBorder="1" applyAlignment="1" applyProtection="1">
      <alignment horizontal="center" vertical="center"/>
      <protection locked="0"/>
    </xf>
    <xf numFmtId="0" fontId="102" fillId="20" borderId="4" xfId="0" applyFont="1" applyFill="1" applyBorder="1" applyAlignment="1" applyProtection="1">
      <alignment horizontal="center" vertical="center"/>
      <protection locked="0"/>
    </xf>
    <xf numFmtId="0" fontId="102" fillId="21" borderId="5" xfId="0" applyFont="1" applyFill="1" applyBorder="1" applyAlignment="1" applyProtection="1">
      <alignment horizontal="center" vertical="center"/>
      <protection locked="0"/>
    </xf>
    <xf numFmtId="0" fontId="102" fillId="19" borderId="71" xfId="0" applyFont="1" applyFill="1" applyBorder="1" applyAlignment="1" applyProtection="1">
      <alignment horizontal="center" vertical="center"/>
      <protection locked="0"/>
    </xf>
    <xf numFmtId="0" fontId="103" fillId="19" borderId="47" xfId="0" applyFont="1" applyFill="1" applyBorder="1" applyAlignment="1" applyProtection="1">
      <alignment horizontal="center" vertical="center"/>
      <protection locked="0"/>
    </xf>
    <xf numFmtId="0" fontId="102" fillId="19" borderId="62" xfId="0" applyFont="1" applyFill="1" applyBorder="1" applyAlignment="1" applyProtection="1">
      <alignment horizontal="center" vertical="center"/>
      <protection locked="0"/>
    </xf>
    <xf numFmtId="0" fontId="102" fillId="20" borderId="52" xfId="0" applyFont="1" applyFill="1" applyBorder="1" applyAlignment="1" applyProtection="1">
      <alignment horizontal="center" vertical="center"/>
      <protection locked="0"/>
    </xf>
    <xf numFmtId="0" fontId="102" fillId="19" borderId="52" xfId="0" applyFont="1" applyFill="1" applyBorder="1" applyAlignment="1" applyProtection="1">
      <alignment horizontal="center" vertical="center"/>
      <protection locked="0"/>
    </xf>
    <xf numFmtId="0" fontId="102" fillId="19" borderId="3" xfId="0" applyFont="1" applyFill="1" applyBorder="1" applyAlignment="1" applyProtection="1">
      <alignment horizontal="center" vertical="center"/>
      <protection locked="0"/>
    </xf>
    <xf numFmtId="0" fontId="102" fillId="19" borderId="6" xfId="0" applyFont="1" applyFill="1" applyBorder="1" applyAlignment="1" applyProtection="1">
      <alignment horizontal="center" vertical="center"/>
      <protection locked="0"/>
    </xf>
    <xf numFmtId="0" fontId="105" fillId="8" borderId="39" xfId="0" applyFont="1" applyFill="1" applyBorder="1" applyAlignment="1" applyProtection="1">
      <alignment horizontal="center" vertical="center" wrapText="1"/>
      <protection locked="0"/>
    </xf>
    <xf numFmtId="0" fontId="106" fillId="18" borderId="31" xfId="0" applyFont="1" applyFill="1" applyBorder="1" applyAlignment="1">
      <alignment vertical="center"/>
    </xf>
    <xf numFmtId="0" fontId="106" fillId="18" borderId="31" xfId="0" applyFont="1" applyFill="1" applyBorder="1" applyAlignment="1">
      <alignment horizontal="center" vertical="center"/>
    </xf>
    <xf numFmtId="0" fontId="105" fillId="8" borderId="80" xfId="0" applyFont="1" applyFill="1" applyBorder="1" applyAlignment="1" applyProtection="1">
      <alignment horizontal="left" vertical="center" wrapText="1"/>
      <protection locked="0"/>
    </xf>
    <xf numFmtId="0" fontId="105" fillId="8" borderId="9" xfId="0" applyFont="1" applyFill="1" applyBorder="1" applyAlignment="1" applyProtection="1">
      <alignment horizontal="left" vertical="center" wrapText="1"/>
      <protection locked="0"/>
    </xf>
    <xf numFmtId="0" fontId="61" fillId="25" borderId="20" xfId="0" applyFont="1" applyFill="1" applyBorder="1" applyAlignment="1">
      <alignment horizontal="center" vertical="center" wrapText="1"/>
    </xf>
    <xf numFmtId="0" fontId="61" fillId="25" borderId="0" xfId="0" applyFont="1" applyFill="1" applyAlignment="1">
      <alignment horizontal="center" vertical="center" wrapText="1"/>
    </xf>
    <xf numFmtId="0" fontId="81" fillId="18" borderId="2" xfId="0" applyFont="1" applyFill="1" applyBorder="1" applyAlignment="1" applyProtection="1">
      <alignment horizontal="center" vertical="center"/>
      <protection locked="0"/>
    </xf>
    <xf numFmtId="0" fontId="81" fillId="18" borderId="3" xfId="0" applyFont="1" applyFill="1" applyBorder="1" applyAlignment="1" applyProtection="1">
      <alignment horizontal="center" vertical="center"/>
      <protection locked="0"/>
    </xf>
    <xf numFmtId="0" fontId="81" fillId="18" borderId="54" xfId="0" applyFont="1" applyFill="1" applyBorder="1" applyAlignment="1" applyProtection="1">
      <alignment horizontal="center" vertical="center"/>
      <protection locked="0"/>
    </xf>
    <xf numFmtId="0" fontId="81" fillId="18" borderId="47" xfId="0" applyFont="1" applyFill="1" applyBorder="1" applyAlignment="1" applyProtection="1">
      <alignment horizontal="center" vertical="center"/>
      <protection locked="0"/>
    </xf>
    <xf numFmtId="0" fontId="88" fillId="28" borderId="30" xfId="0" applyFont="1" applyFill="1" applyBorder="1" applyAlignment="1">
      <alignment horizontal="center" vertical="center"/>
    </xf>
    <xf numFmtId="0" fontId="88" fillId="28" borderId="31" xfId="0" applyFont="1" applyFill="1" applyBorder="1" applyAlignment="1">
      <alignment horizontal="center" vertical="center"/>
    </xf>
    <xf numFmtId="0" fontId="88" fillId="28" borderId="32" xfId="0" applyFont="1" applyFill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81" fillId="18" borderId="63" xfId="0" applyFont="1" applyFill="1" applyBorder="1" applyAlignment="1" applyProtection="1">
      <alignment horizontal="center" vertical="center"/>
      <protection locked="0"/>
    </xf>
    <xf numFmtId="0" fontId="81" fillId="18" borderId="64" xfId="0" applyFont="1" applyFill="1" applyBorder="1" applyAlignment="1" applyProtection="1">
      <alignment horizontal="center" vertical="center"/>
      <protection locked="0"/>
    </xf>
    <xf numFmtId="0" fontId="83" fillId="26" borderId="69" xfId="0" applyFont="1" applyFill="1" applyBorder="1" applyAlignment="1">
      <alignment horizontal="center" vertical="center"/>
    </xf>
    <xf numFmtId="0" fontId="83" fillId="26" borderId="70" xfId="0" applyFont="1" applyFill="1" applyBorder="1" applyAlignment="1">
      <alignment horizontal="center" vertical="center"/>
    </xf>
    <xf numFmtId="0" fontId="81" fillId="18" borderId="89" xfId="0" applyFont="1" applyFill="1" applyBorder="1" applyAlignment="1" applyProtection="1">
      <alignment horizontal="center" vertical="center"/>
      <protection locked="0"/>
    </xf>
    <xf numFmtId="0" fontId="82" fillId="26" borderId="65" xfId="0" applyFont="1" applyFill="1" applyBorder="1" applyAlignment="1">
      <alignment horizontal="center" vertical="center" wrapText="1"/>
    </xf>
    <xf numFmtId="0" fontId="81" fillId="18" borderId="43" xfId="0" applyFont="1" applyFill="1" applyBorder="1" applyAlignment="1" applyProtection="1">
      <alignment horizontal="center" vertical="center"/>
      <protection locked="0"/>
    </xf>
    <xf numFmtId="0" fontId="82" fillId="26" borderId="70" xfId="0" applyFont="1" applyFill="1" applyBorder="1" applyAlignment="1">
      <alignment horizontal="center" vertical="center" wrapText="1"/>
    </xf>
    <xf numFmtId="0" fontId="81" fillId="18" borderId="53" xfId="0" applyFont="1" applyFill="1" applyBorder="1" applyAlignment="1" applyProtection="1">
      <alignment horizontal="center" vertical="center"/>
      <protection locked="0"/>
    </xf>
    <xf numFmtId="0" fontId="79" fillId="26" borderId="0" xfId="0" applyFont="1" applyFill="1" applyAlignment="1">
      <alignment horizontal="left" vertical="center"/>
    </xf>
    <xf numFmtId="0" fontId="82" fillId="26" borderId="69" xfId="0" applyFont="1" applyFill="1" applyBorder="1" applyAlignment="1">
      <alignment horizontal="center" vertical="center"/>
    </xf>
    <xf numFmtId="0" fontId="82" fillId="26" borderId="65" xfId="0" applyFont="1" applyFill="1" applyBorder="1" applyAlignment="1">
      <alignment horizontal="center" vertical="center"/>
    </xf>
    <xf numFmtId="0" fontId="94" fillId="26" borderId="0" xfId="0" applyFont="1" applyFill="1" applyAlignment="1">
      <alignment horizontal="left" vertical="center" wrapText="1"/>
    </xf>
    <xf numFmtId="0" fontId="94" fillId="26" borderId="21" xfId="0" applyFont="1" applyFill="1" applyBorder="1" applyAlignment="1">
      <alignment horizontal="left" vertical="center" wrapText="1"/>
    </xf>
    <xf numFmtId="0" fontId="94" fillId="26" borderId="0" xfId="0" applyFont="1" applyFill="1" applyAlignment="1">
      <alignment horizontal="left" vertical="center"/>
    </xf>
    <xf numFmtId="0" fontId="94" fillId="26" borderId="21" xfId="0" applyFont="1" applyFill="1" applyBorder="1" applyAlignment="1">
      <alignment horizontal="left" vertical="center"/>
    </xf>
    <xf numFmtId="0" fontId="94" fillId="26" borderId="37" xfId="0" applyFont="1" applyFill="1" applyBorder="1" applyAlignment="1">
      <alignment horizontal="left" vertical="center" wrapText="1"/>
    </xf>
    <xf numFmtId="0" fontId="94" fillId="26" borderId="38" xfId="0" applyFont="1" applyFill="1" applyBorder="1" applyAlignment="1">
      <alignment horizontal="left" vertical="center" wrapText="1"/>
    </xf>
    <xf numFmtId="0" fontId="94" fillId="26" borderId="10" xfId="0" applyFont="1" applyFill="1" applyBorder="1" applyAlignment="1">
      <alignment horizontal="left" vertical="center"/>
    </xf>
    <xf numFmtId="0" fontId="94" fillId="26" borderId="23" xfId="0" applyFont="1" applyFill="1" applyBorder="1" applyAlignment="1">
      <alignment horizontal="left" vertical="center"/>
    </xf>
    <xf numFmtId="0" fontId="65" fillId="18" borderId="65" xfId="0" applyFont="1" applyFill="1" applyBorder="1" applyAlignment="1" applyProtection="1">
      <alignment horizontal="center" vertical="center"/>
      <protection locked="0"/>
    </xf>
    <xf numFmtId="0" fontId="38" fillId="0" borderId="0" xfId="0" applyFont="1" applyAlignment="1">
      <alignment horizontal="center"/>
    </xf>
    <xf numFmtId="0" fontId="79" fillId="26" borderId="0" xfId="0" applyFont="1" applyFill="1" applyAlignment="1">
      <alignment horizontal="left" vertical="center" wrapText="1"/>
    </xf>
    <xf numFmtId="0" fontId="81" fillId="18" borderId="22" xfId="0" applyFont="1" applyFill="1" applyBorder="1" applyAlignment="1" applyProtection="1">
      <alignment horizontal="center" vertical="center"/>
      <protection locked="0"/>
    </xf>
    <xf numFmtId="0" fontId="81" fillId="18" borderId="23" xfId="0" applyFont="1" applyFill="1" applyBorder="1" applyAlignment="1" applyProtection="1">
      <alignment horizontal="center" vertical="center"/>
      <protection locked="0"/>
    </xf>
    <xf numFmtId="0" fontId="106" fillId="18" borderId="31" xfId="0" applyFont="1" applyFill="1" applyBorder="1" applyAlignment="1">
      <alignment horizontal="center" vertical="center"/>
    </xf>
    <xf numFmtId="0" fontId="106" fillId="18" borderId="31" xfId="0" applyFont="1" applyFill="1" applyBorder="1" applyAlignment="1">
      <alignment horizontal="left" vertical="center"/>
    </xf>
    <xf numFmtId="0" fontId="59" fillId="0" borderId="0" xfId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7" fillId="0" borderId="36" xfId="0" applyFont="1" applyBorder="1" applyAlignment="1">
      <alignment horizontal="center" vertical="center" wrapText="1"/>
    </xf>
    <xf numFmtId="0" fontId="67" fillId="0" borderId="38" xfId="0" applyFont="1" applyBorder="1" applyAlignment="1">
      <alignment horizontal="center" vertical="center" wrapText="1"/>
    </xf>
    <xf numFmtId="0" fontId="67" fillId="0" borderId="20" xfId="0" applyFont="1" applyBorder="1" applyAlignment="1">
      <alignment horizontal="center" vertical="center" wrapText="1"/>
    </xf>
    <xf numFmtId="0" fontId="67" fillId="0" borderId="21" xfId="0" applyFont="1" applyBorder="1" applyAlignment="1">
      <alignment horizontal="center" vertical="center" wrapText="1"/>
    </xf>
    <xf numFmtId="0" fontId="67" fillId="0" borderId="22" xfId="0" applyFont="1" applyBorder="1" applyAlignment="1">
      <alignment horizontal="center" vertical="center" wrapText="1"/>
    </xf>
    <xf numFmtId="0" fontId="67" fillId="0" borderId="23" xfId="0" applyFont="1" applyBorder="1" applyAlignment="1">
      <alignment horizontal="center" vertical="center" wrapText="1"/>
    </xf>
    <xf numFmtId="0" fontId="104" fillId="0" borderId="46" xfId="0" applyFont="1" applyBorder="1" applyAlignment="1">
      <alignment horizontal="center" vertical="center"/>
    </xf>
    <xf numFmtId="0" fontId="104" fillId="0" borderId="55" xfId="0" applyFont="1" applyBorder="1" applyAlignment="1">
      <alignment horizontal="center" vertical="center"/>
    </xf>
    <xf numFmtId="0" fontId="104" fillId="0" borderId="47" xfId="0" applyFont="1" applyBorder="1" applyAlignment="1">
      <alignment horizontal="center" vertical="center"/>
    </xf>
    <xf numFmtId="0" fontId="89" fillId="14" borderId="73" xfId="0" applyFont="1" applyFill="1" applyBorder="1" applyAlignment="1">
      <alignment horizontal="center" vertical="center"/>
    </xf>
    <xf numFmtId="0" fontId="89" fillId="14" borderId="65" xfId="0" applyFont="1" applyFill="1" applyBorder="1" applyAlignment="1">
      <alignment horizontal="center" vertical="center"/>
    </xf>
    <xf numFmtId="0" fontId="89" fillId="14" borderId="70" xfId="0" applyFont="1" applyFill="1" applyBorder="1" applyAlignment="1">
      <alignment horizontal="center" vertical="center"/>
    </xf>
    <xf numFmtId="0" fontId="75" fillId="0" borderId="54" xfId="0" applyFont="1" applyBorder="1" applyAlignment="1">
      <alignment horizontal="center" vertical="center"/>
    </xf>
    <xf numFmtId="0" fontId="75" fillId="0" borderId="62" xfId="0" applyFont="1" applyBorder="1" applyAlignment="1">
      <alignment horizontal="center" vertical="center"/>
    </xf>
    <xf numFmtId="0" fontId="67" fillId="23" borderId="72" xfId="0" applyFont="1" applyFill="1" applyBorder="1" applyAlignment="1">
      <alignment horizontal="center" vertical="center"/>
    </xf>
    <xf numFmtId="0" fontId="67" fillId="23" borderId="48" xfId="0" applyFont="1" applyFill="1" applyBorder="1" applyAlignment="1">
      <alignment horizontal="center" vertical="center"/>
    </xf>
    <xf numFmtId="0" fontId="67" fillId="23" borderId="75" xfId="0" applyFont="1" applyFill="1" applyBorder="1" applyAlignment="1">
      <alignment horizontal="center" vertical="center"/>
    </xf>
    <xf numFmtId="0" fontId="67" fillId="23" borderId="76" xfId="0" applyFont="1" applyFill="1" applyBorder="1" applyAlignment="1">
      <alignment horizontal="center" vertical="center"/>
    </xf>
    <xf numFmtId="0" fontId="85" fillId="8" borderId="41" xfId="0" applyFont="1" applyFill="1" applyBorder="1" applyAlignment="1" applyProtection="1">
      <alignment horizontal="center" vertical="center" wrapText="1"/>
      <protection locked="0"/>
    </xf>
    <xf numFmtId="0" fontId="85" fillId="8" borderId="48" xfId="0" applyFont="1" applyFill="1" applyBorder="1" applyAlignment="1" applyProtection="1">
      <alignment horizontal="center" vertical="center" wrapText="1"/>
      <protection locked="0"/>
    </xf>
    <xf numFmtId="0" fontId="85" fillId="8" borderId="44" xfId="0" applyFont="1" applyFill="1" applyBorder="1" applyAlignment="1" applyProtection="1">
      <alignment horizontal="center" vertical="center" wrapText="1"/>
      <protection locked="0"/>
    </xf>
    <xf numFmtId="0" fontId="85" fillId="8" borderId="2" xfId="0" applyFont="1" applyFill="1" applyBorder="1" applyAlignment="1" applyProtection="1">
      <alignment horizontal="center" vertical="center" wrapText="1"/>
      <protection locked="0"/>
    </xf>
    <xf numFmtId="0" fontId="85" fillId="8" borderId="55" xfId="0" applyFont="1" applyFill="1" applyBorder="1" applyAlignment="1" applyProtection="1">
      <alignment horizontal="center" vertical="center" wrapText="1"/>
      <protection locked="0"/>
    </xf>
    <xf numFmtId="0" fontId="85" fillId="8" borderId="3" xfId="0" applyFont="1" applyFill="1" applyBorder="1" applyAlignment="1" applyProtection="1">
      <alignment horizontal="center" vertical="center" wrapText="1"/>
      <protection locked="0"/>
    </xf>
    <xf numFmtId="0" fontId="63" fillId="0" borderId="20" xfId="0" applyFont="1" applyBorder="1" applyAlignment="1">
      <alignment horizontal="center" vertical="center" wrapText="1"/>
    </xf>
    <xf numFmtId="0" fontId="63" fillId="0" borderId="21" xfId="0" applyFont="1" applyBorder="1" applyAlignment="1">
      <alignment horizontal="center" vertical="center" wrapText="1"/>
    </xf>
    <xf numFmtId="0" fontId="63" fillId="0" borderId="22" xfId="0" applyFont="1" applyBorder="1" applyAlignment="1">
      <alignment horizontal="center" vertical="center" wrapText="1"/>
    </xf>
    <xf numFmtId="0" fontId="63" fillId="0" borderId="23" xfId="0" applyFont="1" applyBorder="1" applyAlignment="1">
      <alignment horizontal="center" vertical="center" wrapText="1"/>
    </xf>
    <xf numFmtId="0" fontId="84" fillId="7" borderId="54" xfId="0" applyFont="1" applyFill="1" applyBorder="1" applyAlignment="1">
      <alignment horizontal="center" vertical="center"/>
    </xf>
    <xf numFmtId="0" fontId="84" fillId="7" borderId="74" xfId="0" applyFont="1" applyFill="1" applyBorder="1" applyAlignment="1">
      <alignment horizontal="center" vertical="center"/>
    </xf>
    <xf numFmtId="0" fontId="105" fillId="8" borderId="11" xfId="0" applyFont="1" applyFill="1" applyBorder="1" applyAlignment="1" applyProtection="1">
      <alignment horizontal="center" vertical="center" wrapText="1"/>
      <protection locked="0"/>
    </xf>
    <xf numFmtId="0" fontId="105" fillId="8" borderId="8" xfId="0" applyFont="1" applyFill="1" applyBorder="1" applyAlignment="1" applyProtection="1">
      <alignment horizontal="center" vertical="center" wrapText="1"/>
      <protection locked="0"/>
    </xf>
    <xf numFmtId="0" fontId="69" fillId="0" borderId="46" xfId="0" applyFont="1" applyBorder="1" applyAlignment="1">
      <alignment horizontal="center" vertical="center"/>
    </xf>
    <xf numFmtId="0" fontId="69" fillId="0" borderId="55" xfId="0" applyFont="1" applyBorder="1" applyAlignment="1">
      <alignment horizontal="center" vertical="center"/>
    </xf>
    <xf numFmtId="0" fontId="69" fillId="0" borderId="47" xfId="0" applyFont="1" applyBorder="1" applyAlignment="1">
      <alignment horizontal="center" vertical="center"/>
    </xf>
    <xf numFmtId="0" fontId="105" fillId="8" borderId="7" xfId="0" applyFont="1" applyFill="1" applyBorder="1" applyAlignment="1" applyProtection="1">
      <alignment horizontal="center" vertical="center" wrapText="1"/>
      <protection locked="0"/>
    </xf>
    <xf numFmtId="0" fontId="67" fillId="23" borderId="45" xfId="0" applyFont="1" applyFill="1" applyBorder="1" applyAlignment="1">
      <alignment horizontal="center" vertical="center"/>
    </xf>
    <xf numFmtId="0" fontId="85" fillId="8" borderId="4" xfId="0" applyFont="1" applyFill="1" applyBorder="1" applyAlignment="1" applyProtection="1">
      <alignment horizontal="center" vertical="center" wrapText="1"/>
      <protection locked="0"/>
    </xf>
    <xf numFmtId="0" fontId="85" fillId="8" borderId="51" xfId="0" applyFont="1" applyFill="1" applyBorder="1" applyAlignment="1" applyProtection="1">
      <alignment horizontal="center" vertical="center" wrapText="1"/>
      <protection locked="0"/>
    </xf>
    <xf numFmtId="0" fontId="85" fillId="8" borderId="6" xfId="0" applyFont="1" applyFill="1" applyBorder="1" applyAlignment="1" applyProtection="1">
      <alignment horizontal="center" vertical="center" wrapText="1"/>
      <protection locked="0"/>
    </xf>
    <xf numFmtId="0" fontId="63" fillId="12" borderId="54" xfId="0" applyFont="1" applyFill="1" applyBorder="1" applyAlignment="1">
      <alignment horizontal="center" vertical="center"/>
    </xf>
    <xf numFmtId="0" fontId="105" fillId="8" borderId="80" xfId="0" applyFont="1" applyFill="1" applyBorder="1" applyAlignment="1" applyProtection="1">
      <alignment horizontal="center" vertical="center" wrapText="1"/>
      <protection locked="0"/>
    </xf>
    <xf numFmtId="0" fontId="105" fillId="8" borderId="9" xfId="0" applyFont="1" applyFill="1" applyBorder="1" applyAlignment="1" applyProtection="1">
      <alignment horizontal="center" vertical="center" wrapText="1"/>
      <protection locked="0"/>
    </xf>
    <xf numFmtId="0" fontId="89" fillId="14" borderId="49" xfId="0" applyFont="1" applyFill="1" applyBorder="1" applyAlignment="1">
      <alignment horizontal="center" vertical="center"/>
    </xf>
    <xf numFmtId="0" fontId="89" fillId="14" borderId="43" xfId="0" applyFont="1" applyFill="1" applyBorder="1" applyAlignment="1">
      <alignment horizontal="center" vertical="center"/>
    </xf>
    <xf numFmtId="0" fontId="89" fillId="14" borderId="44" xfId="0" applyFont="1" applyFill="1" applyBorder="1" applyAlignment="1">
      <alignment horizontal="center" vertical="center"/>
    </xf>
    <xf numFmtId="0" fontId="89" fillId="14" borderId="52" xfId="0" applyFont="1" applyFill="1" applyBorder="1" applyAlignment="1">
      <alignment horizontal="center" vertical="center"/>
    </xf>
    <xf numFmtId="0" fontId="89" fillId="14" borderId="5" xfId="0" applyFont="1" applyFill="1" applyBorder="1" applyAlignment="1">
      <alignment horizontal="center" vertical="center"/>
    </xf>
    <xf numFmtId="0" fontId="89" fillId="14" borderId="6" xfId="0" applyFont="1" applyFill="1" applyBorder="1" applyAlignment="1">
      <alignment horizontal="center" vertical="center"/>
    </xf>
    <xf numFmtId="0" fontId="89" fillId="14" borderId="41" xfId="0" applyFont="1" applyFill="1" applyBorder="1" applyAlignment="1">
      <alignment horizontal="center" vertical="center"/>
    </xf>
    <xf numFmtId="0" fontId="89" fillId="14" borderId="42" xfId="0" applyFont="1" applyFill="1" applyBorder="1" applyAlignment="1">
      <alignment horizontal="center" vertical="center"/>
    </xf>
    <xf numFmtId="0" fontId="89" fillId="14" borderId="4" xfId="0" applyFont="1" applyFill="1" applyBorder="1" applyAlignment="1">
      <alignment horizontal="center" vertical="center"/>
    </xf>
    <xf numFmtId="0" fontId="89" fillId="14" borderId="50" xfId="0" applyFont="1" applyFill="1" applyBorder="1" applyAlignment="1">
      <alignment horizontal="center" vertical="center"/>
    </xf>
    <xf numFmtId="0" fontId="85" fillId="8" borderId="63" xfId="0" applyFont="1" applyFill="1" applyBorder="1" applyAlignment="1" applyProtection="1">
      <alignment horizontal="center" vertical="center" wrapText="1"/>
      <protection locked="0"/>
    </xf>
    <xf numFmtId="0" fontId="85" fillId="8" borderId="75" xfId="0" applyFont="1" applyFill="1" applyBorder="1" applyAlignment="1" applyProtection="1">
      <alignment horizontal="center" vertical="center" wrapText="1"/>
      <protection locked="0"/>
    </xf>
    <xf numFmtId="0" fontId="85" fillId="8" borderId="64" xfId="0" applyFont="1" applyFill="1" applyBorder="1" applyAlignment="1" applyProtection="1">
      <alignment horizontal="center" vertical="center" wrapText="1"/>
      <protection locked="0"/>
    </xf>
    <xf numFmtId="0" fontId="85" fillId="8" borderId="67" xfId="0" applyFont="1" applyFill="1" applyBorder="1" applyAlignment="1" applyProtection="1">
      <alignment horizontal="center" vertical="center" wrapText="1"/>
      <protection locked="0"/>
    </xf>
    <xf numFmtId="0" fontId="85" fillId="8" borderId="90" xfId="0" applyFont="1" applyFill="1" applyBorder="1" applyAlignment="1" applyProtection="1">
      <alignment horizontal="center" vertical="center" wrapText="1"/>
      <protection locked="0"/>
    </xf>
    <xf numFmtId="0" fontId="85" fillId="8" borderId="66" xfId="0" applyFont="1" applyFill="1" applyBorder="1" applyAlignment="1" applyProtection="1">
      <alignment horizontal="center" vertical="center" wrapText="1"/>
      <protection locked="0"/>
    </xf>
    <xf numFmtId="0" fontId="109" fillId="14" borderId="31" xfId="0" applyFont="1" applyFill="1" applyBorder="1" applyAlignment="1">
      <alignment horizontal="center" vertical="center"/>
    </xf>
    <xf numFmtId="0" fontId="89" fillId="14" borderId="31" xfId="0" applyFont="1" applyFill="1" applyBorder="1" applyAlignment="1">
      <alignment horizontal="center" vertical="center"/>
    </xf>
    <xf numFmtId="0" fontId="107" fillId="22" borderId="30" xfId="0" applyFont="1" applyFill="1" applyBorder="1" applyAlignment="1">
      <alignment horizontal="center" vertical="center"/>
    </xf>
    <xf numFmtId="0" fontId="107" fillId="22" borderId="31" xfId="0" applyFont="1" applyFill="1" applyBorder="1" applyAlignment="1">
      <alignment horizontal="center" vertical="center"/>
    </xf>
    <xf numFmtId="0" fontId="107" fillId="22" borderId="32" xfId="0" applyFont="1" applyFill="1" applyBorder="1" applyAlignment="1">
      <alignment horizontal="center" vertical="center"/>
    </xf>
    <xf numFmtId="0" fontId="108" fillId="18" borderId="31" xfId="0" applyFont="1" applyFill="1" applyBorder="1" applyAlignment="1">
      <alignment horizontal="left" vertical="center"/>
    </xf>
    <xf numFmtId="0" fontId="108" fillId="18" borderId="37" xfId="0" applyFont="1" applyFill="1" applyBorder="1" applyAlignment="1">
      <alignment horizontal="left" vertical="center"/>
    </xf>
    <xf numFmtId="0" fontId="108" fillId="18" borderId="38" xfId="0" applyFont="1" applyFill="1" applyBorder="1" applyAlignment="1">
      <alignment horizontal="left" vertical="center"/>
    </xf>
    <xf numFmtId="0" fontId="84" fillId="7" borderId="72" xfId="0" applyFont="1" applyFill="1" applyBorder="1" applyAlignment="1">
      <alignment horizontal="center" vertical="center" wrapText="1"/>
    </xf>
    <xf numFmtId="0" fontId="68" fillId="8" borderId="7" xfId="0" applyFont="1" applyFill="1" applyBorder="1" applyAlignment="1">
      <alignment horizontal="center" vertical="center"/>
    </xf>
    <xf numFmtId="0" fontId="68" fillId="8" borderId="8" xfId="0" applyFont="1" applyFill="1" applyBorder="1" applyAlignment="1">
      <alignment horizontal="center" vertical="center"/>
    </xf>
    <xf numFmtId="0" fontId="65" fillId="24" borderId="49" xfId="0" applyFont="1" applyFill="1" applyBorder="1" applyAlignment="1">
      <alignment horizontal="center" vertical="center"/>
    </xf>
    <xf numFmtId="0" fontId="65" fillId="24" borderId="43" xfId="0" applyFont="1" applyFill="1" applyBorder="1" applyAlignment="1">
      <alignment horizontal="center" vertical="center"/>
    </xf>
    <xf numFmtId="0" fontId="65" fillId="24" borderId="44" xfId="0" applyFont="1" applyFill="1" applyBorder="1" applyAlignment="1">
      <alignment horizontal="center" vertical="center"/>
    </xf>
    <xf numFmtId="0" fontId="65" fillId="24" borderId="41" xfId="0" applyFont="1" applyFill="1" applyBorder="1" applyAlignment="1">
      <alignment horizontal="center" vertical="center"/>
    </xf>
    <xf numFmtId="0" fontId="65" fillId="24" borderId="42" xfId="0" applyFont="1" applyFill="1" applyBorder="1" applyAlignment="1">
      <alignment horizontal="center" vertical="center"/>
    </xf>
    <xf numFmtId="0" fontId="64" fillId="8" borderId="41" xfId="0" applyFont="1" applyFill="1" applyBorder="1" applyAlignment="1">
      <alignment horizontal="center" vertical="center"/>
    </xf>
    <xf numFmtId="0" fontId="64" fillId="8" borderId="48" xfId="0" applyFont="1" applyFill="1" applyBorder="1" applyAlignment="1">
      <alignment horizontal="center" vertical="center"/>
    </xf>
    <xf numFmtId="0" fontId="64" fillId="8" borderId="44" xfId="0" applyFont="1" applyFill="1" applyBorder="1" applyAlignment="1">
      <alignment horizontal="center" vertical="center"/>
    </xf>
    <xf numFmtId="0" fontId="64" fillId="8" borderId="4" xfId="0" applyFont="1" applyFill="1" applyBorder="1" applyAlignment="1">
      <alignment horizontal="center" vertical="center"/>
    </xf>
    <xf numFmtId="0" fontId="64" fillId="8" borderId="51" xfId="0" applyFont="1" applyFill="1" applyBorder="1" applyAlignment="1">
      <alignment horizontal="center" vertical="center"/>
    </xf>
    <xf numFmtId="0" fontId="64" fillId="8" borderId="6" xfId="0" applyFont="1" applyFill="1" applyBorder="1" applyAlignment="1">
      <alignment horizontal="center" vertical="center"/>
    </xf>
    <xf numFmtId="0" fontId="108" fillId="18" borderId="30" xfId="0" applyFont="1" applyFill="1" applyBorder="1" applyAlignment="1">
      <alignment horizontal="right" vertical="center"/>
    </xf>
    <xf numFmtId="0" fontId="108" fillId="18" borderId="31" xfId="0" applyFont="1" applyFill="1" applyBorder="1" applyAlignment="1">
      <alignment horizontal="right" vertical="center"/>
    </xf>
    <xf numFmtId="0" fontId="71" fillId="0" borderId="37" xfId="0" applyFont="1" applyBorder="1" applyAlignment="1">
      <alignment horizontal="center" vertical="center" wrapText="1"/>
    </xf>
    <xf numFmtId="0" fontId="71" fillId="0" borderId="38" xfId="0" applyFont="1" applyBorder="1" applyAlignment="1">
      <alignment horizontal="center" vertical="center" wrapText="1"/>
    </xf>
    <xf numFmtId="0" fontId="71" fillId="0" borderId="0" xfId="0" applyFont="1" applyAlignment="1">
      <alignment horizontal="center" vertical="center" wrapText="1"/>
    </xf>
    <xf numFmtId="0" fontId="71" fillId="0" borderId="21" xfId="0" applyFont="1" applyBorder="1" applyAlignment="1">
      <alignment horizontal="center" vertical="center" wrapText="1"/>
    </xf>
    <xf numFmtId="0" fontId="77" fillId="0" borderId="20" xfId="0" applyFont="1" applyBorder="1" applyAlignment="1">
      <alignment horizontal="center" vertical="center" wrapText="1"/>
    </xf>
    <xf numFmtId="0" fontId="77" fillId="0" borderId="0" xfId="0" applyFont="1" applyAlignment="1">
      <alignment horizontal="center" vertical="center" wrapText="1"/>
    </xf>
    <xf numFmtId="0" fontId="77" fillId="0" borderId="21" xfId="0" applyFont="1" applyBorder="1" applyAlignment="1">
      <alignment horizontal="center" vertical="center" wrapText="1"/>
    </xf>
    <xf numFmtId="0" fontId="77" fillId="0" borderId="22" xfId="0" applyFont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77" fillId="0" borderId="23" xfId="0" applyFont="1" applyBorder="1" applyAlignment="1">
      <alignment horizontal="center" vertical="center" wrapText="1"/>
    </xf>
    <xf numFmtId="0" fontId="70" fillId="27" borderId="30" xfId="0" applyFont="1" applyFill="1" applyBorder="1" applyAlignment="1">
      <alignment horizontal="center" vertical="center"/>
    </xf>
    <xf numFmtId="0" fontId="70" fillId="27" borderId="31" xfId="0" applyFont="1" applyFill="1" applyBorder="1" applyAlignment="1">
      <alignment horizontal="center" vertical="center"/>
    </xf>
    <xf numFmtId="0" fontId="70" fillId="27" borderId="32" xfId="0" applyFont="1" applyFill="1" applyBorder="1" applyAlignment="1">
      <alignment horizontal="center" vertical="center"/>
    </xf>
    <xf numFmtId="0" fontId="71" fillId="0" borderId="0" xfId="1" applyFont="1" applyAlignment="1">
      <alignment horizontal="center" vertical="center"/>
    </xf>
    <xf numFmtId="0" fontId="72" fillId="0" borderId="30" xfId="0" applyFont="1" applyBorder="1" applyAlignment="1">
      <alignment horizontal="center" vertical="center"/>
    </xf>
    <xf numFmtId="0" fontId="72" fillId="0" borderId="31" xfId="0" applyFont="1" applyBorder="1" applyAlignment="1">
      <alignment horizontal="center" vertical="center"/>
    </xf>
    <xf numFmtId="0" fontId="72" fillId="0" borderId="32" xfId="0" applyFont="1" applyBorder="1" applyAlignment="1">
      <alignment horizontal="center" vertical="center"/>
    </xf>
    <xf numFmtId="0" fontId="70" fillId="27" borderId="22" xfId="0" applyFont="1" applyFill="1" applyBorder="1" applyAlignment="1">
      <alignment horizontal="center" vertical="center"/>
    </xf>
    <xf numFmtId="0" fontId="70" fillId="27" borderId="10" xfId="0" applyFont="1" applyFill="1" applyBorder="1" applyAlignment="1">
      <alignment horizontal="center" vertical="center"/>
    </xf>
    <xf numFmtId="0" fontId="70" fillId="27" borderId="23" xfId="0" applyFont="1" applyFill="1" applyBorder="1" applyAlignment="1">
      <alignment horizontal="center" vertical="center"/>
    </xf>
    <xf numFmtId="0" fontId="70" fillId="0" borderId="35" xfId="0" applyFont="1" applyBorder="1" applyAlignment="1">
      <alignment horizontal="center" vertical="center"/>
    </xf>
    <xf numFmtId="0" fontId="70" fillId="0" borderId="34" xfId="0" applyFont="1" applyBorder="1" applyAlignment="1">
      <alignment horizontal="center" vertical="center"/>
    </xf>
    <xf numFmtId="0" fontId="0" fillId="0" borderId="0" xfId="0" applyAlignment="1" applyProtection="1">
      <alignment horizontal="center" vertical="center"/>
      <protection hidden="1"/>
    </xf>
    <xf numFmtId="0" fontId="0" fillId="17" borderId="75" xfId="0" applyFill="1" applyBorder="1" applyAlignment="1" applyProtection="1">
      <alignment horizontal="center" vertical="center"/>
      <protection hidden="1"/>
    </xf>
    <xf numFmtId="0" fontId="0" fillId="7" borderId="2" xfId="0" applyFill="1" applyBorder="1" applyAlignment="1" applyProtection="1">
      <alignment horizontal="center" vertical="center"/>
      <protection hidden="1"/>
    </xf>
    <xf numFmtId="0" fontId="39" fillId="8" borderId="3" xfId="0" applyFont="1" applyFill="1" applyBorder="1" applyAlignment="1" applyProtection="1">
      <alignment horizontal="center" vertical="center" wrapText="1"/>
      <protection hidden="1"/>
    </xf>
    <xf numFmtId="0" fontId="6" fillId="23" borderId="72" xfId="0" applyFont="1" applyFill="1" applyBorder="1" applyAlignment="1" applyProtection="1">
      <alignment horizontal="center" vertical="center"/>
      <protection hidden="1"/>
    </xf>
    <xf numFmtId="0" fontId="6" fillId="23" borderId="48" xfId="0" applyFont="1" applyFill="1" applyBorder="1" applyAlignment="1" applyProtection="1">
      <alignment horizontal="center" vertical="center"/>
      <protection hidden="1"/>
    </xf>
    <xf numFmtId="0" fontId="6" fillId="23" borderId="45" xfId="0" applyFont="1" applyFill="1" applyBorder="1" applyAlignment="1" applyProtection="1">
      <alignment horizontal="center" vertical="center"/>
      <protection hidden="1"/>
    </xf>
    <xf numFmtId="0" fontId="35" fillId="0" borderId="46" xfId="0" applyFont="1" applyBorder="1" applyAlignment="1" applyProtection="1">
      <alignment horizontal="left" vertical="center"/>
      <protection locked="0" hidden="1"/>
    </xf>
    <xf numFmtId="0" fontId="35" fillId="0" borderId="47" xfId="0" applyFont="1" applyBorder="1" applyAlignment="1" applyProtection="1">
      <alignment horizontal="left" vertical="center"/>
      <protection locked="0" hidden="1"/>
    </xf>
    <xf numFmtId="0" fontId="35" fillId="0" borderId="55" xfId="0" applyFont="1" applyBorder="1" applyAlignment="1" applyProtection="1">
      <alignment horizontal="left" vertical="center"/>
      <protection locked="0" hidden="1"/>
    </xf>
    <xf numFmtId="0" fontId="35" fillId="0" borderId="51" xfId="0" applyFont="1" applyBorder="1" applyAlignment="1" applyProtection="1">
      <alignment horizontal="left" vertical="center"/>
      <protection locked="0" hidden="1"/>
    </xf>
    <xf numFmtId="0" fontId="35" fillId="0" borderId="71" xfId="0" applyFont="1" applyBorder="1" applyAlignment="1" applyProtection="1">
      <alignment horizontal="left" vertical="center"/>
      <protection locked="0" hidden="1"/>
    </xf>
    <xf numFmtId="0" fontId="40" fillId="14" borderId="73" xfId="0" applyFont="1" applyFill="1" applyBorder="1" applyAlignment="1" applyProtection="1">
      <alignment horizontal="center" vertical="center"/>
      <protection hidden="1"/>
    </xf>
    <xf numFmtId="0" fontId="40" fillId="14" borderId="65" xfId="0" applyFont="1" applyFill="1" applyBorder="1" applyAlignment="1" applyProtection="1">
      <alignment horizontal="center" vertical="center"/>
      <protection hidden="1"/>
    </xf>
    <xf numFmtId="0" fontId="40" fillId="14" borderId="70" xfId="0" applyFont="1" applyFill="1" applyBorder="1" applyAlignment="1" applyProtection="1">
      <alignment horizontal="center" vertical="center"/>
      <protection hidden="1"/>
    </xf>
    <xf numFmtId="0" fontId="35" fillId="0" borderId="50" xfId="0" applyFont="1" applyBorder="1" applyAlignment="1" applyProtection="1">
      <alignment horizontal="left" vertical="center"/>
      <protection locked="0" hidden="1"/>
    </xf>
    <xf numFmtId="0" fontId="6" fillId="0" borderId="54" xfId="0" applyFont="1" applyBorder="1" applyAlignment="1" applyProtection="1">
      <alignment horizontal="center" vertical="center"/>
      <protection hidden="1"/>
    </xf>
    <xf numFmtId="0" fontId="6" fillId="0" borderId="62" xfId="0" applyFont="1" applyBorder="1" applyAlignment="1" applyProtection="1">
      <alignment horizontal="center" vertical="center"/>
      <protection hidden="1"/>
    </xf>
    <xf numFmtId="0" fontId="6" fillId="0" borderId="74" xfId="0" applyFont="1" applyBorder="1" applyAlignment="1" applyProtection="1">
      <alignment horizontal="center" vertical="center"/>
      <protection hidden="1"/>
    </xf>
    <xf numFmtId="0" fontId="6" fillId="0" borderId="52" xfId="0" applyFont="1" applyBorder="1" applyAlignment="1" applyProtection="1">
      <alignment horizontal="center" vertical="center"/>
      <protection hidden="1"/>
    </xf>
    <xf numFmtId="0" fontId="39" fillId="8" borderId="66" xfId="0" applyFont="1" applyFill="1" applyBorder="1" applyAlignment="1" applyProtection="1">
      <alignment horizontal="center" vertical="center" wrapText="1"/>
      <protection hidden="1"/>
    </xf>
    <xf numFmtId="0" fontId="0" fillId="12" borderId="2" xfId="0" applyFill="1" applyBorder="1" applyAlignment="1" applyProtection="1">
      <alignment horizontal="center" vertical="center"/>
      <protection hidden="1"/>
    </xf>
    <xf numFmtId="0" fontId="40" fillId="14" borderId="49" xfId="0" applyFont="1" applyFill="1" applyBorder="1" applyAlignment="1" applyProtection="1">
      <alignment horizontal="center" vertical="center"/>
      <protection hidden="1"/>
    </xf>
    <xf numFmtId="0" fontId="40" fillId="14" borderId="43" xfId="0" applyFont="1" applyFill="1" applyBorder="1" applyAlignment="1" applyProtection="1">
      <alignment horizontal="center" vertical="center"/>
      <protection hidden="1"/>
    </xf>
    <xf numFmtId="0" fontId="40" fillId="14" borderId="44" xfId="0" applyFont="1" applyFill="1" applyBorder="1" applyAlignment="1" applyProtection="1">
      <alignment horizontal="center" vertical="center"/>
      <protection hidden="1"/>
    </xf>
    <xf numFmtId="0" fontId="40" fillId="14" borderId="52" xfId="0" applyFont="1" applyFill="1" applyBorder="1" applyAlignment="1" applyProtection="1">
      <alignment horizontal="center" vertical="center"/>
      <protection hidden="1"/>
    </xf>
    <xf numFmtId="0" fontId="40" fillId="14" borderId="5" xfId="0" applyFont="1" applyFill="1" applyBorder="1" applyAlignment="1" applyProtection="1">
      <alignment horizontal="center" vertical="center"/>
      <protection hidden="1"/>
    </xf>
    <xf numFmtId="0" fontId="40" fillId="14" borderId="6" xfId="0" applyFont="1" applyFill="1" applyBorder="1" applyAlignment="1" applyProtection="1">
      <alignment horizontal="center" vertical="center"/>
      <protection hidden="1"/>
    </xf>
    <xf numFmtId="0" fontId="39" fillId="8" borderId="47" xfId="0" applyFont="1" applyFill="1" applyBorder="1" applyAlignment="1" applyProtection="1">
      <alignment horizontal="center" vertical="center" wrapText="1"/>
      <protection hidden="1"/>
    </xf>
    <xf numFmtId="0" fontId="40" fillId="14" borderId="41" xfId="0" applyFont="1" applyFill="1" applyBorder="1" applyAlignment="1" applyProtection="1">
      <alignment horizontal="center" vertical="center"/>
      <protection hidden="1"/>
    </xf>
    <xf numFmtId="0" fontId="40" fillId="14" borderId="4" xfId="0" applyFont="1" applyFill="1" applyBorder="1" applyAlignment="1" applyProtection="1">
      <alignment horizontal="center" vertical="center"/>
      <protection hidden="1"/>
    </xf>
    <xf numFmtId="0" fontId="54" fillId="22" borderId="30" xfId="0" applyFont="1" applyFill="1" applyBorder="1" applyAlignment="1" applyProtection="1">
      <alignment horizontal="center" vertical="center"/>
      <protection hidden="1"/>
    </xf>
    <xf numFmtId="0" fontId="54" fillId="22" borderId="31" xfId="0" applyFont="1" applyFill="1" applyBorder="1" applyAlignment="1" applyProtection="1">
      <alignment horizontal="center" vertical="center"/>
      <protection hidden="1"/>
    </xf>
    <xf numFmtId="0" fontId="54" fillId="22" borderId="32" xfId="0" applyFont="1" applyFill="1" applyBorder="1" applyAlignment="1" applyProtection="1">
      <alignment horizontal="center" vertical="center"/>
      <protection hidden="1"/>
    </xf>
    <xf numFmtId="0" fontId="56" fillId="18" borderId="31" xfId="0" applyFont="1" applyFill="1" applyBorder="1" applyAlignment="1" applyProtection="1">
      <alignment horizontal="left" vertical="center"/>
      <protection locked="0" hidden="1"/>
    </xf>
    <xf numFmtId="0" fontId="56" fillId="18" borderId="32" xfId="0" applyFont="1" applyFill="1" applyBorder="1" applyAlignment="1" applyProtection="1">
      <alignment horizontal="left" vertical="center"/>
      <protection locked="0" hidden="1"/>
    </xf>
    <xf numFmtId="0" fontId="0" fillId="7" borderId="41" xfId="0" applyFill="1" applyBorder="1" applyAlignment="1" applyProtection="1">
      <alignment horizontal="center" vertical="center"/>
      <protection hidden="1"/>
    </xf>
    <xf numFmtId="0" fontId="0" fillId="8" borderId="44" xfId="0" applyFill="1" applyBorder="1" applyAlignment="1" applyProtection="1">
      <alignment horizontal="center" vertical="center"/>
      <protection hidden="1"/>
    </xf>
    <xf numFmtId="0" fontId="0" fillId="8" borderId="3" xfId="0" applyFill="1" applyBorder="1" applyAlignment="1" applyProtection="1">
      <alignment horizontal="center" vertical="center"/>
      <protection hidden="1"/>
    </xf>
    <xf numFmtId="0" fontId="38" fillId="24" borderId="49" xfId="0" applyFont="1" applyFill="1" applyBorder="1" applyAlignment="1" applyProtection="1">
      <alignment horizontal="center" vertical="center"/>
      <protection hidden="1"/>
    </xf>
    <xf numFmtId="0" fontId="38" fillId="24" borderId="43" xfId="0" applyFont="1" applyFill="1" applyBorder="1" applyAlignment="1" applyProtection="1">
      <alignment horizontal="center" vertical="center"/>
      <protection hidden="1"/>
    </xf>
    <xf numFmtId="0" fontId="38" fillId="24" borderId="44" xfId="0" applyFont="1" applyFill="1" applyBorder="1" applyAlignment="1" applyProtection="1">
      <alignment horizontal="center" vertical="center"/>
      <protection hidden="1"/>
    </xf>
    <xf numFmtId="0" fontId="38" fillId="24" borderId="41" xfId="0" applyFont="1" applyFill="1" applyBorder="1" applyAlignment="1" applyProtection="1">
      <alignment horizontal="center" vertical="center"/>
      <protection hidden="1"/>
    </xf>
    <xf numFmtId="0" fontId="38" fillId="8" borderId="45" xfId="0" applyFont="1" applyFill="1" applyBorder="1" applyAlignment="1" applyProtection="1">
      <alignment horizontal="center" vertical="center"/>
      <protection hidden="1"/>
    </xf>
    <xf numFmtId="0" fontId="38" fillId="8" borderId="47" xfId="0" applyFont="1" applyFill="1" applyBorder="1" applyAlignment="1" applyProtection="1">
      <alignment horizontal="center" vertical="center"/>
      <protection hidden="1"/>
    </xf>
    <xf numFmtId="0" fontId="39" fillId="8" borderId="9" xfId="0" applyFont="1" applyFill="1" applyBorder="1" applyAlignment="1" applyProtection="1">
      <alignment horizontal="center" vertical="center" wrapText="1"/>
      <protection hidden="1"/>
    </xf>
    <xf numFmtId="0" fontId="39" fillId="8" borderId="39" xfId="0" applyFont="1" applyFill="1" applyBorder="1" applyAlignment="1" applyProtection="1">
      <alignment horizontal="center" vertical="center" wrapText="1"/>
      <protection hidden="1"/>
    </xf>
    <xf numFmtId="0" fontId="55" fillId="18" borderId="30" xfId="0" applyFont="1" applyFill="1" applyBorder="1" applyAlignment="1" applyProtection="1">
      <alignment horizontal="right" vertical="center"/>
      <protection hidden="1"/>
    </xf>
    <xf numFmtId="0" fontId="55" fillId="18" borderId="31" xfId="0" applyFont="1" applyFill="1" applyBorder="1" applyAlignment="1" applyProtection="1">
      <alignment horizontal="right" vertical="center"/>
      <protection hidden="1"/>
    </xf>
    <xf numFmtId="0" fontId="55" fillId="18" borderId="31" xfId="0" applyFont="1" applyFill="1" applyBorder="1" applyAlignment="1" applyProtection="1">
      <alignment horizontal="center" vertical="center"/>
      <protection locked="0" hidden="1"/>
    </xf>
    <xf numFmtId="0" fontId="40" fillId="14" borderId="31" xfId="0" applyFont="1" applyFill="1" applyBorder="1" applyAlignment="1" applyProtection="1">
      <alignment horizontal="center" vertical="center"/>
      <protection hidden="1"/>
    </xf>
    <xf numFmtId="0" fontId="40" fillId="14" borderId="32" xfId="0" applyFont="1" applyFill="1" applyBorder="1" applyAlignment="1" applyProtection="1">
      <alignment horizontal="center" vertical="center"/>
      <protection hidden="1"/>
    </xf>
    <xf numFmtId="0" fontId="26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6" fillId="0" borderId="30" xfId="0" applyFont="1" applyBorder="1" applyAlignment="1">
      <alignment horizontal="center" vertical="center"/>
    </xf>
    <xf numFmtId="0" fontId="26" fillId="0" borderId="32" xfId="0" applyFont="1" applyBorder="1" applyAlignment="1">
      <alignment horizontal="center" vertical="center"/>
    </xf>
    <xf numFmtId="0" fontId="19" fillId="0" borderId="31" xfId="0" applyFont="1" applyBorder="1" applyAlignment="1">
      <alignment horizontal="center" vertical="center"/>
    </xf>
    <xf numFmtId="0" fontId="26" fillId="0" borderId="31" xfId="0" applyFont="1" applyBorder="1" applyAlignment="1">
      <alignment horizontal="center" vertical="center"/>
    </xf>
    <xf numFmtId="0" fontId="19" fillId="0" borderId="32" xfId="0" applyFont="1" applyBorder="1" applyAlignment="1">
      <alignment horizontal="center" vertical="center"/>
    </xf>
    <xf numFmtId="0" fontId="27" fillId="0" borderId="35" xfId="0" applyFont="1" applyBorder="1" applyAlignment="1">
      <alignment horizontal="center" vertical="center"/>
    </xf>
    <xf numFmtId="0" fontId="27" fillId="0" borderId="34" xfId="0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18" fillId="0" borderId="34" xfId="0" applyFont="1" applyBorder="1" applyAlignment="1">
      <alignment horizontal="center" vertical="center"/>
    </xf>
    <xf numFmtId="0" fontId="18" fillId="0" borderId="36" xfId="0" applyFont="1" applyBorder="1" applyAlignment="1">
      <alignment vertical="center"/>
    </xf>
    <xf numFmtId="0" fontId="18" fillId="0" borderId="37" xfId="0" applyFont="1" applyBorder="1" applyAlignment="1">
      <alignment vertical="center"/>
    </xf>
    <xf numFmtId="0" fontId="18" fillId="0" borderId="38" xfId="0" applyFont="1" applyBorder="1" applyAlignment="1">
      <alignment vertical="center"/>
    </xf>
    <xf numFmtId="0" fontId="18" fillId="0" borderId="20" xfId="0" applyFont="1" applyBorder="1" applyAlignment="1">
      <alignment vertical="center"/>
    </xf>
    <xf numFmtId="0" fontId="18" fillId="0" borderId="0" xfId="0" applyFont="1" applyAlignment="1">
      <alignment vertical="center"/>
    </xf>
    <xf numFmtId="0" fontId="18" fillId="0" borderId="21" xfId="0" applyFont="1" applyBorder="1" applyAlignment="1">
      <alignment vertical="center"/>
    </xf>
    <xf numFmtId="0" fontId="18" fillId="0" borderId="10" xfId="0" applyFont="1" applyBorder="1" applyAlignment="1">
      <alignment vertical="center"/>
    </xf>
    <xf numFmtId="0" fontId="18" fillId="0" borderId="23" xfId="0" applyFont="1" applyBorder="1" applyAlignment="1">
      <alignment vertical="center"/>
    </xf>
    <xf numFmtId="0" fontId="21" fillId="0" borderId="30" xfId="0" applyFont="1" applyBorder="1" applyAlignment="1">
      <alignment horizontal="center" vertical="center"/>
    </xf>
    <xf numFmtId="0" fontId="21" fillId="0" borderId="31" xfId="0" applyFont="1" applyBorder="1" applyAlignment="1">
      <alignment horizontal="center" vertical="center"/>
    </xf>
    <xf numFmtId="0" fontId="21" fillId="0" borderId="32" xfId="0" applyFont="1" applyBorder="1" applyAlignment="1">
      <alignment horizontal="center" vertical="center"/>
    </xf>
    <xf numFmtId="0" fontId="20" fillId="0" borderId="35" xfId="0" applyFont="1" applyBorder="1" applyAlignment="1">
      <alignment horizontal="center" vertical="center"/>
    </xf>
    <xf numFmtId="0" fontId="20" fillId="0" borderId="34" xfId="0" applyFont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23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6" fillId="0" borderId="30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/>
    </xf>
    <xf numFmtId="0" fontId="16" fillId="0" borderId="32" xfId="0" applyFont="1" applyBorder="1" applyAlignment="1">
      <alignment horizontal="center" vertical="center"/>
    </xf>
    <xf numFmtId="0" fontId="21" fillId="0" borderId="30" xfId="1" applyFont="1" applyBorder="1" applyAlignment="1">
      <alignment horizontal="center" vertical="center"/>
    </xf>
    <xf numFmtId="0" fontId="21" fillId="0" borderId="31" xfId="1" applyFont="1" applyBorder="1" applyAlignment="1">
      <alignment horizontal="center" vertical="center"/>
    </xf>
    <xf numFmtId="0" fontId="21" fillId="0" borderId="32" xfId="1" applyFont="1" applyBorder="1" applyAlignment="1">
      <alignment horizontal="center" vertical="center"/>
    </xf>
    <xf numFmtId="0" fontId="25" fillId="0" borderId="0" xfId="1" applyFont="1" applyAlignment="1">
      <alignment horizontal="center"/>
    </xf>
    <xf numFmtId="0" fontId="16" fillId="0" borderId="30" xfId="1" applyFont="1" applyBorder="1" applyAlignment="1">
      <alignment horizontal="center" vertical="center"/>
    </xf>
    <xf numFmtId="0" fontId="16" fillId="0" borderId="31" xfId="1" applyFont="1" applyBorder="1" applyAlignment="1">
      <alignment horizontal="center" vertical="center"/>
    </xf>
    <xf numFmtId="0" fontId="16" fillId="0" borderId="32" xfId="1" applyFont="1" applyBorder="1" applyAlignment="1">
      <alignment horizontal="center" vertical="center"/>
    </xf>
    <xf numFmtId="0" fontId="20" fillId="0" borderId="35" xfId="1" applyFont="1" applyBorder="1" applyAlignment="1">
      <alignment horizontal="center" vertical="center"/>
    </xf>
    <xf numFmtId="0" fontId="20" fillId="0" borderId="34" xfId="1" applyFont="1" applyBorder="1" applyAlignment="1">
      <alignment horizontal="center" vertical="center"/>
    </xf>
    <xf numFmtId="0" fontId="18" fillId="0" borderId="36" xfId="0" applyFont="1" applyBorder="1" applyAlignment="1">
      <alignment horizontal="center" vertical="center" wrapText="1"/>
    </xf>
    <xf numFmtId="0" fontId="18" fillId="0" borderId="37" xfId="0" applyFont="1" applyBorder="1" applyAlignment="1">
      <alignment horizontal="center" vertical="center" wrapText="1"/>
    </xf>
    <xf numFmtId="0" fontId="18" fillId="0" borderId="38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23" xfId="0" applyFont="1" applyBorder="1" applyAlignment="1">
      <alignment horizontal="center" vertical="center" wrapText="1"/>
    </xf>
    <xf numFmtId="0" fontId="50" fillId="0" borderId="0" xfId="1" applyFont="1" applyAlignment="1">
      <alignment horizontal="center"/>
    </xf>
    <xf numFmtId="0" fontId="45" fillId="4" borderId="40" xfId="0" applyFont="1" applyFill="1" applyBorder="1" applyAlignment="1" applyProtection="1">
      <alignment horizontal="center" vertical="center"/>
      <protection hidden="1"/>
    </xf>
    <xf numFmtId="0" fontId="37" fillId="0" borderId="0" xfId="0" applyFont="1" applyAlignment="1" applyProtection="1">
      <alignment horizontal="center" vertical="center"/>
      <protection hidden="1"/>
    </xf>
    <xf numFmtId="0" fontId="2" fillId="6" borderId="0" xfId="0" applyFont="1" applyFill="1" applyAlignment="1" applyProtection="1">
      <alignment horizontal="center" vertical="center"/>
      <protection locked="0" hidden="1"/>
    </xf>
    <xf numFmtId="0" fontId="0" fillId="8" borderId="42" xfId="0" applyFill="1" applyBorder="1" applyAlignment="1" applyProtection="1">
      <alignment horizontal="center" vertical="center"/>
      <protection hidden="1"/>
    </xf>
    <xf numFmtId="0" fontId="0" fillId="8" borderId="46" xfId="0" applyFill="1" applyBorder="1" applyAlignment="1" applyProtection="1">
      <alignment horizontal="center" vertical="center"/>
      <protection hidden="1"/>
    </xf>
    <xf numFmtId="0" fontId="38" fillId="9" borderId="41" xfId="0" applyFont="1" applyFill="1" applyBorder="1" applyAlignment="1" applyProtection="1">
      <alignment horizontal="center" vertical="center"/>
      <protection hidden="1"/>
    </xf>
    <xf numFmtId="0" fontId="38" fillId="9" borderId="43" xfId="0" applyFont="1" applyFill="1" applyBorder="1" applyAlignment="1" applyProtection="1">
      <alignment horizontal="center" vertical="center"/>
      <protection hidden="1"/>
    </xf>
    <xf numFmtId="0" fontId="38" fillId="9" borderId="44" xfId="0" applyFont="1" applyFill="1" applyBorder="1" applyAlignment="1" applyProtection="1">
      <alignment horizontal="center" vertical="center"/>
      <protection hidden="1"/>
    </xf>
    <xf numFmtId="0" fontId="38" fillId="8" borderId="41" xfId="0" applyFont="1" applyFill="1" applyBorder="1" applyAlignment="1" applyProtection="1">
      <alignment horizontal="center" vertical="center"/>
      <protection hidden="1"/>
    </xf>
    <xf numFmtId="0" fontId="38" fillId="8" borderId="43" xfId="0" applyFont="1" applyFill="1" applyBorder="1" applyAlignment="1" applyProtection="1">
      <alignment horizontal="center" vertical="center"/>
      <protection hidden="1"/>
    </xf>
    <xf numFmtId="0" fontId="38" fillId="8" borderId="44" xfId="0" applyFont="1" applyFill="1" applyBorder="1" applyAlignment="1" applyProtection="1">
      <alignment horizontal="center" vertical="center"/>
      <protection hidden="1"/>
    </xf>
    <xf numFmtId="0" fontId="40" fillId="12" borderId="42" xfId="0" applyFont="1" applyFill="1" applyBorder="1" applyAlignment="1" applyProtection="1">
      <alignment horizontal="center" vertical="center"/>
      <protection hidden="1"/>
    </xf>
    <xf numFmtId="0" fontId="40" fillId="12" borderId="48" xfId="0" applyFont="1" applyFill="1" applyBorder="1" applyAlignment="1" applyProtection="1">
      <alignment horizontal="center" vertical="center"/>
      <protection hidden="1"/>
    </xf>
    <xf numFmtId="0" fontId="40" fillId="12" borderId="49" xfId="0" applyFont="1" applyFill="1" applyBorder="1" applyAlignment="1" applyProtection="1">
      <alignment horizontal="center" vertical="center"/>
      <protection hidden="1"/>
    </xf>
    <xf numFmtId="0" fontId="40" fillId="12" borderId="50" xfId="0" applyFont="1" applyFill="1" applyBorder="1" applyAlignment="1" applyProtection="1">
      <alignment horizontal="center" vertical="center"/>
      <protection hidden="1"/>
    </xf>
    <xf numFmtId="0" fontId="40" fillId="12" borderId="51" xfId="0" applyFont="1" applyFill="1" applyBorder="1" applyAlignment="1" applyProtection="1">
      <alignment horizontal="center" vertical="center"/>
      <protection hidden="1"/>
    </xf>
    <xf numFmtId="0" fontId="40" fillId="12" borderId="52" xfId="0" applyFont="1" applyFill="1" applyBorder="1" applyAlignment="1" applyProtection="1">
      <alignment horizontal="center" vertical="center"/>
      <protection hidden="1"/>
    </xf>
    <xf numFmtId="0" fontId="39" fillId="8" borderId="46" xfId="0" applyFont="1" applyFill="1" applyBorder="1" applyAlignment="1" applyProtection="1">
      <alignment horizontal="center" vertical="center" wrapText="1"/>
      <protection hidden="1"/>
    </xf>
    <xf numFmtId="0" fontId="39" fillId="8" borderId="1" xfId="0" applyFont="1" applyFill="1" applyBorder="1" applyAlignment="1" applyProtection="1">
      <alignment horizontal="center" vertical="center" wrapText="1"/>
      <protection hidden="1"/>
    </xf>
    <xf numFmtId="0" fontId="40" fillId="14" borderId="53" xfId="0" applyFont="1" applyFill="1" applyBorder="1" applyAlignment="1" applyProtection="1">
      <alignment horizontal="center" vertical="center"/>
      <protection hidden="1"/>
    </xf>
    <xf numFmtId="0" fontId="40" fillId="14" borderId="1" xfId="0" applyFont="1" applyFill="1" applyBorder="1" applyAlignment="1" applyProtection="1">
      <alignment horizontal="center" vertical="center"/>
      <protection hidden="1"/>
    </xf>
    <xf numFmtId="0" fontId="35" fillId="0" borderId="46" xfId="0" applyFont="1" applyBorder="1" applyAlignment="1" applyProtection="1">
      <alignment horizontal="center" vertical="center"/>
      <protection locked="0" hidden="1"/>
    </xf>
    <xf numFmtId="0" fontId="35" fillId="0" borderId="47" xfId="0" applyFont="1" applyBorder="1" applyAlignment="1" applyProtection="1">
      <alignment horizontal="center" vertical="center"/>
      <protection locked="0" hidden="1"/>
    </xf>
    <xf numFmtId="0" fontId="6" fillId="15" borderId="54" xfId="0" applyFont="1" applyFill="1" applyBorder="1" applyAlignment="1" applyProtection="1">
      <alignment horizontal="center" vertical="center"/>
      <protection hidden="1"/>
    </xf>
    <xf numFmtId="0" fontId="6" fillId="15" borderId="55" xfId="0" applyFont="1" applyFill="1" applyBorder="1" applyAlignment="1" applyProtection="1">
      <alignment horizontal="center" vertical="center"/>
      <protection hidden="1"/>
    </xf>
    <xf numFmtId="0" fontId="6" fillId="15" borderId="47" xfId="0" applyFont="1" applyFill="1" applyBorder="1" applyAlignment="1" applyProtection="1">
      <alignment horizontal="center" vertical="center"/>
      <protection hidden="1"/>
    </xf>
    <xf numFmtId="0" fontId="0" fillId="17" borderId="0" xfId="0" applyFill="1" applyAlignment="1" applyProtection="1">
      <alignment horizontal="center" vertical="center"/>
      <protection hidden="1"/>
    </xf>
    <xf numFmtId="0" fontId="35" fillId="0" borderId="55" xfId="0" applyFont="1" applyBorder="1" applyAlignment="1" applyProtection="1">
      <alignment horizontal="center" vertical="center"/>
      <protection locked="0" hidden="1"/>
    </xf>
    <xf numFmtId="0" fontId="18" fillId="0" borderId="22" xfId="0" applyFont="1" applyBorder="1" applyAlignment="1">
      <alignment vertical="center"/>
    </xf>
    <xf numFmtId="0" fontId="9" fillId="0" borderId="1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49" fillId="0" borderId="30" xfId="0" applyFont="1" applyBorder="1" applyAlignment="1" applyProtection="1">
      <alignment horizontal="center" vertical="center"/>
      <protection hidden="1"/>
    </xf>
    <xf numFmtId="0" fontId="49" fillId="0" borderId="31" xfId="0" applyFont="1" applyBorder="1" applyAlignment="1" applyProtection="1">
      <alignment horizontal="center" vertical="center"/>
      <protection hidden="1"/>
    </xf>
    <xf numFmtId="0" fontId="49" fillId="0" borderId="32" xfId="0" applyFont="1" applyBorder="1" applyAlignment="1" applyProtection="1">
      <alignment horizontal="center" vertical="center"/>
      <protection hidden="1"/>
    </xf>
    <xf numFmtId="0" fontId="48" fillId="0" borderId="30" xfId="0" applyFont="1" applyBorder="1" applyAlignment="1" applyProtection="1">
      <alignment horizontal="center" vertical="center"/>
      <protection hidden="1"/>
    </xf>
    <xf numFmtId="0" fontId="48" fillId="0" borderId="31" xfId="0" applyFont="1" applyBorder="1" applyAlignment="1" applyProtection="1">
      <alignment horizontal="center" vertical="center"/>
      <protection hidden="1"/>
    </xf>
    <xf numFmtId="0" fontId="48" fillId="6" borderId="31" xfId="0" applyFont="1" applyFill="1" applyBorder="1" applyAlignment="1" applyProtection="1">
      <alignment horizontal="center" vertical="center"/>
      <protection locked="0" hidden="1"/>
    </xf>
    <xf numFmtId="0" fontId="2" fillId="6" borderId="31" xfId="0" applyFont="1" applyFill="1" applyBorder="1" applyAlignment="1" applyProtection="1">
      <alignment horizontal="center" vertical="center"/>
      <protection locked="0" hidden="1"/>
    </xf>
    <xf numFmtId="0" fontId="2" fillId="6" borderId="32" xfId="0" applyFont="1" applyFill="1" applyBorder="1" applyAlignment="1" applyProtection="1">
      <alignment horizontal="center" vertical="center"/>
      <protection locked="0" hidden="1"/>
    </xf>
    <xf numFmtId="0" fontId="38" fillId="9" borderId="49" xfId="0" applyFont="1" applyFill="1" applyBorder="1" applyAlignment="1" applyProtection="1">
      <alignment horizontal="center" vertical="center"/>
      <protection hidden="1"/>
    </xf>
    <xf numFmtId="0" fontId="40" fillId="12" borderId="31" xfId="0" applyFont="1" applyFill="1" applyBorder="1" applyAlignment="1" applyProtection="1">
      <alignment horizontal="center" vertical="center"/>
      <protection hidden="1"/>
    </xf>
    <xf numFmtId="0" fontId="40" fillId="12" borderId="32" xfId="0" applyFont="1" applyFill="1" applyBorder="1" applyAlignment="1" applyProtection="1">
      <alignment horizontal="center" vertical="center"/>
      <protection hidden="1"/>
    </xf>
    <xf numFmtId="0" fontId="6" fillId="15" borderId="72" xfId="0" applyFont="1" applyFill="1" applyBorder="1" applyAlignment="1" applyProtection="1">
      <alignment horizontal="center" vertical="center"/>
      <protection hidden="1"/>
    </xf>
    <xf numFmtId="0" fontId="6" fillId="15" borderId="48" xfId="0" applyFont="1" applyFill="1" applyBorder="1" applyAlignment="1" applyProtection="1">
      <alignment horizontal="center" vertical="center"/>
      <protection hidden="1"/>
    </xf>
    <xf numFmtId="0" fontId="6" fillId="15" borderId="45" xfId="0" applyFont="1" applyFill="1" applyBorder="1" applyAlignment="1" applyProtection="1">
      <alignment horizontal="center" vertical="center"/>
      <protection hidden="1"/>
    </xf>
    <xf numFmtId="0" fontId="6" fillId="12" borderId="74" xfId="0" applyFont="1" applyFill="1" applyBorder="1" applyAlignment="1" applyProtection="1">
      <alignment horizontal="center" vertical="center"/>
      <protection hidden="1"/>
    </xf>
    <xf numFmtId="0" fontId="6" fillId="12" borderId="52" xfId="0" applyFont="1" applyFill="1" applyBorder="1" applyAlignment="1" applyProtection="1">
      <alignment horizontal="center" vertical="center"/>
      <protection hidden="1"/>
    </xf>
    <xf numFmtId="0" fontId="6" fillId="12" borderId="54" xfId="0" applyFont="1" applyFill="1" applyBorder="1" applyAlignment="1" applyProtection="1">
      <alignment horizontal="center" vertical="center"/>
      <protection hidden="1"/>
    </xf>
    <xf numFmtId="0" fontId="6" fillId="12" borderId="62" xfId="0" applyFont="1" applyFill="1" applyBorder="1" applyAlignment="1" applyProtection="1">
      <alignment horizontal="center" vertical="center"/>
      <protection hidden="1"/>
    </xf>
    <xf numFmtId="0" fontId="110" fillId="0" borderId="46" xfId="0" applyFont="1" applyBorder="1" applyAlignment="1">
      <alignment horizontal="center" vertical="center"/>
    </xf>
    <xf numFmtId="0" fontId="110" fillId="0" borderId="55" xfId="0" applyFont="1" applyBorder="1" applyAlignment="1">
      <alignment horizontal="center" vertical="center"/>
    </xf>
    <xf numFmtId="0" fontId="110" fillId="0" borderId="47" xfId="0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colors>
    <mruColors>
      <color rgb="FFFF0000"/>
      <color rgb="FFFF6600"/>
      <color rgb="FF006600"/>
      <color rgb="FFCC0000"/>
      <color rgb="FFFF9933"/>
      <color rgb="FF000099"/>
      <color rgb="FF3366FF"/>
      <color rgb="FF00FFFF"/>
      <color rgb="FF0000FF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jpeg"/><Relationship Id="rId3" Type="http://schemas.openxmlformats.org/officeDocument/2006/relationships/hyperlink" Target="#'STD-7'!A1"/><Relationship Id="rId7" Type="http://schemas.openxmlformats.org/officeDocument/2006/relationships/hyperlink" Target="#'T-3'!A1"/><Relationship Id="rId2" Type="http://schemas.openxmlformats.org/officeDocument/2006/relationships/hyperlink" Target="#'STD-6'!A1"/><Relationship Id="rId1" Type="http://schemas.openxmlformats.org/officeDocument/2006/relationships/hyperlink" Target="#'GENERAL TIME TABLE'!A1"/><Relationship Id="rId6" Type="http://schemas.openxmlformats.org/officeDocument/2006/relationships/hyperlink" Target="#'T-2'!A1"/><Relationship Id="rId11" Type="http://schemas.openxmlformats.org/officeDocument/2006/relationships/image" Target="../media/image3.png"/><Relationship Id="rId5" Type="http://schemas.openxmlformats.org/officeDocument/2006/relationships/hyperlink" Target="#'T-1'!A1"/><Relationship Id="rId10" Type="http://schemas.openxmlformats.org/officeDocument/2006/relationships/hyperlink" Target="https://youtu.be/wIp1nIyIqXU" TargetMode="External"/><Relationship Id="rId4" Type="http://schemas.openxmlformats.org/officeDocument/2006/relationships/hyperlink" Target="#'STD-8'!A1"/><Relationship Id="rId9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131886</xdr:colOff>
      <xdr:row>8</xdr:row>
      <xdr:rowOff>232996</xdr:rowOff>
    </xdr:from>
    <xdr:to>
      <xdr:col>2</xdr:col>
      <xdr:colOff>249116</xdr:colOff>
      <xdr:row>12</xdr:row>
      <xdr:rowOff>16851</xdr:rowOff>
    </xdr:to>
    <xdr:sp macro="" textlink="">
      <xdr:nvSpPr>
        <xdr:cNvPr id="8" name="Rounded Rectangle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131886" y="3366721"/>
          <a:ext cx="1307855" cy="1117355"/>
        </a:xfrm>
        <a:prstGeom prst="roundRect">
          <a:avLst/>
        </a:prstGeom>
        <a:solidFill>
          <a:srgbClr val="FF6600"/>
        </a:solidFill>
        <a:ln w="57150">
          <a:solidFill>
            <a:srgbClr val="CC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800" b="1">
              <a:latin typeface="+mj-lt"/>
            </a:rPr>
            <a:t>GENERAL TIME TABLE</a:t>
          </a:r>
        </a:p>
      </xdr:txBody>
    </xdr:sp>
    <xdr:clientData/>
  </xdr:twoCellAnchor>
  <xdr:twoCellAnchor>
    <xdr:from>
      <xdr:col>2</xdr:col>
      <xdr:colOff>295276</xdr:colOff>
      <xdr:row>8</xdr:row>
      <xdr:rowOff>265971</xdr:rowOff>
    </xdr:from>
    <xdr:to>
      <xdr:col>9</xdr:col>
      <xdr:colOff>463131</xdr:colOff>
      <xdr:row>10</xdr:row>
      <xdr:rowOff>18320</xdr:rowOff>
    </xdr:to>
    <xdr:grpSp>
      <xdr:nvGrpSpPr>
        <xdr:cNvPr id="53" name="Group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GrpSpPr/>
      </xdr:nvGrpSpPr>
      <xdr:grpSpPr>
        <a:xfrm>
          <a:off x="1483100" y="3246736"/>
          <a:ext cx="5916472" cy="424702"/>
          <a:chOff x="1495426" y="3217069"/>
          <a:chExt cx="5924527" cy="419100"/>
        </a:xfrm>
      </xdr:grpSpPr>
      <xdr:sp macro="" textlink="">
        <xdr:nvSpPr>
          <xdr:cNvPr id="10" name="Rectangle 9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/>
        </xdr:nvSpPr>
        <xdr:spPr>
          <a:xfrm>
            <a:off x="1495426" y="3217069"/>
            <a:ext cx="5909072" cy="4191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gu-IN" sz="2000">
                <a:solidFill>
                  <a:srgbClr val="000099"/>
                </a:solidFill>
                <a:cs typeface="Akhand Gujarati Black" pitchFamily="50"/>
              </a:rPr>
              <a:t>ધોરણ વાઈઝ ટાઈમ ટેબલ</a:t>
            </a:r>
            <a:r>
              <a:rPr lang="en-US" sz="2000">
                <a:solidFill>
                  <a:srgbClr val="000099"/>
                </a:solidFill>
                <a:cs typeface="Akhand Gujarati Black" pitchFamily="50"/>
              </a:rPr>
              <a:t> ➙</a:t>
            </a:r>
          </a:p>
        </xdr:txBody>
      </xdr:sp>
      <xdr:grpSp>
        <xdr:nvGrpSpPr>
          <xdr:cNvPr id="50" name="Group 49">
            <a:extLst>
              <a:ext uri="{FF2B5EF4-FFF2-40B4-BE49-F238E27FC236}">
                <a16:creationId xmlns:a16="http://schemas.microsoft.com/office/drawing/2014/main" id="{00000000-0008-0000-0000-000032000000}"/>
              </a:ext>
            </a:extLst>
          </xdr:cNvPr>
          <xdr:cNvGrpSpPr/>
        </xdr:nvGrpSpPr>
        <xdr:grpSpPr>
          <a:xfrm>
            <a:off x="3988594" y="3220285"/>
            <a:ext cx="3431359" cy="369367"/>
            <a:chOff x="3990975" y="3222666"/>
            <a:chExt cx="3425406" cy="369367"/>
          </a:xfrm>
        </xdr:grpSpPr>
        <xdr:sp macro="" textlink="$F$36">
          <xdr:nvSpPr>
            <xdr:cNvPr id="15" name="Round Diagonal Corner Rectangle 14">
              <a:hlinkClick xmlns:r="http://schemas.openxmlformats.org/officeDocument/2006/relationships" r:id="rId2"/>
              <a:extLst>
                <a:ext uri="{FF2B5EF4-FFF2-40B4-BE49-F238E27FC236}">
                  <a16:creationId xmlns:a16="http://schemas.microsoft.com/office/drawing/2014/main" id="{00000000-0008-0000-0000-00000F000000}"/>
                </a:ext>
              </a:extLst>
            </xdr:cNvPr>
            <xdr:cNvSpPr/>
          </xdr:nvSpPr>
          <xdr:spPr>
            <a:xfrm>
              <a:off x="3990975" y="3223044"/>
              <a:ext cx="1047750" cy="368989"/>
            </a:xfrm>
            <a:prstGeom prst="round2DiagRect">
              <a:avLst>
                <a:gd name="adj1" fmla="val 16667"/>
                <a:gd name="adj2" fmla="val 50000"/>
              </a:avLst>
            </a:prstGeom>
            <a:solidFill>
              <a:srgbClr val="3366FF"/>
            </a:solidFill>
            <a:ln>
              <a:solidFill>
                <a:srgbClr val="000099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fld id="{9944CCFF-79CD-41D3-98E3-5A1B8B077D02}" type="TxLink">
                <a:rPr lang="en-US" sz="2000" b="1">
                  <a:solidFill>
                    <a:schemeClr val="bg1"/>
                  </a:solidFill>
                  <a:latin typeface="+mj-lt"/>
                </a:rPr>
                <a:pPr algn="ctr"/>
                <a:t>STD-6</a:t>
              </a:fld>
              <a:endParaRPr lang="en-US" sz="2000" b="1">
                <a:solidFill>
                  <a:schemeClr val="bg1"/>
                </a:solidFill>
                <a:latin typeface="+mj-lt"/>
              </a:endParaRPr>
            </a:p>
          </xdr:txBody>
        </xdr:sp>
        <xdr:sp macro="" textlink="$F$37">
          <xdr:nvSpPr>
            <xdr:cNvPr id="16" name="Round Diagonal Corner Rectangle 15">
              <a:hlinkClick xmlns:r="http://schemas.openxmlformats.org/officeDocument/2006/relationships" r:id="rId3"/>
              <a:extLst>
                <a:ext uri="{FF2B5EF4-FFF2-40B4-BE49-F238E27FC236}">
                  <a16:creationId xmlns:a16="http://schemas.microsoft.com/office/drawing/2014/main" id="{00000000-0008-0000-0000-000010000000}"/>
                </a:ext>
              </a:extLst>
            </xdr:cNvPr>
            <xdr:cNvSpPr/>
          </xdr:nvSpPr>
          <xdr:spPr>
            <a:xfrm>
              <a:off x="5172075" y="3223044"/>
              <a:ext cx="1047750" cy="368989"/>
            </a:xfrm>
            <a:prstGeom prst="round2DiagRect">
              <a:avLst>
                <a:gd name="adj1" fmla="val 16667"/>
                <a:gd name="adj2" fmla="val 50000"/>
              </a:avLst>
            </a:prstGeom>
            <a:solidFill>
              <a:srgbClr val="3366FF"/>
            </a:solidFill>
            <a:ln>
              <a:solidFill>
                <a:srgbClr val="000099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fld id="{5AB42226-4607-4AC8-B750-0183638AC1FB}" type="TxLink">
                <a:rPr lang="en-US" sz="2000" b="1">
                  <a:solidFill>
                    <a:schemeClr val="bg1"/>
                  </a:solidFill>
                  <a:latin typeface="+mj-lt"/>
                </a:rPr>
                <a:pPr algn="ctr"/>
                <a:t>STD-7</a:t>
              </a:fld>
              <a:endParaRPr lang="en-US" sz="2000" b="1">
                <a:solidFill>
                  <a:schemeClr val="bg1"/>
                </a:solidFill>
                <a:latin typeface="+mj-lt"/>
              </a:endParaRPr>
            </a:p>
          </xdr:txBody>
        </xdr:sp>
        <xdr:sp macro="" textlink="$F$38">
          <xdr:nvSpPr>
            <xdr:cNvPr id="17" name="Round Diagonal Corner Rectangle 16">
              <a:hlinkClick xmlns:r="http://schemas.openxmlformats.org/officeDocument/2006/relationships" r:id="rId4"/>
              <a:extLst>
                <a:ext uri="{FF2B5EF4-FFF2-40B4-BE49-F238E27FC236}">
                  <a16:creationId xmlns:a16="http://schemas.microsoft.com/office/drawing/2014/main" id="{00000000-0008-0000-0000-000011000000}"/>
                </a:ext>
              </a:extLst>
            </xdr:cNvPr>
            <xdr:cNvSpPr/>
          </xdr:nvSpPr>
          <xdr:spPr>
            <a:xfrm>
              <a:off x="6368631" y="3222666"/>
              <a:ext cx="1047750" cy="368989"/>
            </a:xfrm>
            <a:prstGeom prst="round2DiagRect">
              <a:avLst>
                <a:gd name="adj1" fmla="val 16667"/>
                <a:gd name="adj2" fmla="val 50000"/>
              </a:avLst>
            </a:prstGeom>
            <a:solidFill>
              <a:srgbClr val="3366FF"/>
            </a:solidFill>
            <a:ln>
              <a:solidFill>
                <a:srgbClr val="000099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fld id="{FB77B038-DE55-4949-8D95-EE182E82C6CF}" type="TxLink">
                <a:rPr lang="en-US" sz="2000" b="1">
                  <a:solidFill>
                    <a:schemeClr val="bg1"/>
                  </a:solidFill>
                  <a:latin typeface="+mj-lt"/>
                </a:rPr>
                <a:pPr algn="ctr"/>
                <a:t>STD-8</a:t>
              </a:fld>
              <a:endParaRPr lang="en-US" sz="2000" b="1">
                <a:solidFill>
                  <a:schemeClr val="bg1"/>
                </a:solidFill>
                <a:latin typeface="+mj-lt"/>
              </a:endParaRPr>
            </a:p>
          </xdr:txBody>
        </xdr:sp>
        <xdr:cxnSp macro="">
          <xdr:nvCxnSpPr>
            <xdr:cNvPr id="26" name="Straight Connector 25">
              <a:extLst>
                <a:ext uri="{FF2B5EF4-FFF2-40B4-BE49-F238E27FC236}">
                  <a16:creationId xmlns:a16="http://schemas.microsoft.com/office/drawing/2014/main" id="{00000000-0008-0000-0000-00001A000000}"/>
                </a:ext>
              </a:extLst>
            </xdr:cNvPr>
            <xdr:cNvCxnSpPr>
              <a:stCxn id="15" idx="0"/>
              <a:endCxn id="16" idx="2"/>
            </xdr:cNvCxnSpPr>
          </xdr:nvCxnSpPr>
          <xdr:spPr>
            <a:xfrm>
              <a:off x="5038725" y="3407539"/>
              <a:ext cx="133350" cy="0"/>
            </a:xfrm>
            <a:prstGeom prst="line">
              <a:avLst/>
            </a:prstGeom>
            <a:ln w="28575">
              <a:solidFill>
                <a:srgbClr val="000099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9" name="Straight Connector 28">
              <a:extLst>
                <a:ext uri="{FF2B5EF4-FFF2-40B4-BE49-F238E27FC236}">
                  <a16:creationId xmlns:a16="http://schemas.microsoft.com/office/drawing/2014/main" id="{00000000-0008-0000-0000-00001D000000}"/>
                </a:ext>
              </a:extLst>
            </xdr:cNvPr>
            <xdr:cNvCxnSpPr>
              <a:stCxn id="16" idx="0"/>
              <a:endCxn id="17" idx="2"/>
            </xdr:cNvCxnSpPr>
          </xdr:nvCxnSpPr>
          <xdr:spPr>
            <a:xfrm flipV="1">
              <a:off x="6219825" y="3407160"/>
              <a:ext cx="148806" cy="378"/>
            </a:xfrm>
            <a:prstGeom prst="line">
              <a:avLst/>
            </a:prstGeom>
            <a:ln w="28575">
              <a:solidFill>
                <a:srgbClr val="000099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  <xdr:twoCellAnchor>
    <xdr:from>
      <xdr:col>2</xdr:col>
      <xdr:colOff>266700</xdr:colOff>
      <xdr:row>10</xdr:row>
      <xdr:rowOff>276225</xdr:rowOff>
    </xdr:from>
    <xdr:to>
      <xdr:col>9</xdr:col>
      <xdr:colOff>482181</xdr:colOff>
      <xdr:row>12</xdr:row>
      <xdr:rowOff>29314</xdr:rowOff>
    </xdr:to>
    <xdr:grpSp>
      <xdr:nvGrpSpPr>
        <xdr:cNvPr id="52" name="Group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GrpSpPr/>
      </xdr:nvGrpSpPr>
      <xdr:grpSpPr>
        <a:xfrm>
          <a:off x="1454524" y="3929343"/>
          <a:ext cx="5964098" cy="425442"/>
          <a:chOff x="1447800" y="3654480"/>
          <a:chExt cx="5972153" cy="419839"/>
        </a:xfrm>
      </xdr:grpSpPr>
      <xdr:sp macro="" textlink="">
        <xdr:nvSpPr>
          <xdr:cNvPr id="11" name="Rectangle 10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/>
        </xdr:nvSpPr>
        <xdr:spPr>
          <a:xfrm>
            <a:off x="1447800" y="3655219"/>
            <a:ext cx="5918597" cy="4191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gu-IN" sz="2000">
                <a:solidFill>
                  <a:schemeClr val="accent6">
                    <a:lumMod val="75000"/>
                  </a:schemeClr>
                </a:solidFill>
                <a:cs typeface="Akhand Gujarati Black" pitchFamily="50"/>
              </a:rPr>
              <a:t>શિક્ષક વાઈઝ ટાઈમ ટેબલ</a:t>
            </a:r>
            <a:r>
              <a:rPr lang="en-US" sz="2000">
                <a:solidFill>
                  <a:schemeClr val="accent6">
                    <a:lumMod val="75000"/>
                  </a:schemeClr>
                </a:solidFill>
                <a:cs typeface="Akhand Gujarati Black" pitchFamily="50"/>
              </a:rPr>
              <a:t> ➙</a:t>
            </a:r>
          </a:p>
        </xdr:txBody>
      </xdr:sp>
      <xdr:grpSp>
        <xdr:nvGrpSpPr>
          <xdr:cNvPr id="51" name="Group 50">
            <a:extLst>
              <a:ext uri="{FF2B5EF4-FFF2-40B4-BE49-F238E27FC236}">
                <a16:creationId xmlns:a16="http://schemas.microsoft.com/office/drawing/2014/main" id="{00000000-0008-0000-0000-000033000000}"/>
              </a:ext>
            </a:extLst>
          </xdr:cNvPr>
          <xdr:cNvGrpSpPr/>
        </xdr:nvGrpSpPr>
        <xdr:grpSpPr>
          <a:xfrm>
            <a:off x="3988594" y="3654480"/>
            <a:ext cx="3431359" cy="391264"/>
            <a:chOff x="3988594" y="3654480"/>
            <a:chExt cx="3431359" cy="391264"/>
          </a:xfrm>
        </xdr:grpSpPr>
        <xdr:sp macro="" textlink="$E$6">
          <xdr:nvSpPr>
            <xdr:cNvPr id="18" name="Round Diagonal Corner Rectangle 17">
              <a:hlinkClick xmlns:r="http://schemas.openxmlformats.org/officeDocument/2006/relationships" r:id="rId5"/>
              <a:extLst>
                <a:ext uri="{FF2B5EF4-FFF2-40B4-BE49-F238E27FC236}">
                  <a16:creationId xmlns:a16="http://schemas.microsoft.com/office/drawing/2014/main" id="{00000000-0008-0000-0000-000012000000}"/>
                </a:ext>
              </a:extLst>
            </xdr:cNvPr>
            <xdr:cNvSpPr/>
          </xdr:nvSpPr>
          <xdr:spPr>
            <a:xfrm>
              <a:off x="3988594" y="3655737"/>
              <a:ext cx="1050131" cy="390007"/>
            </a:xfrm>
            <a:prstGeom prst="round2DiagRect">
              <a:avLst>
                <a:gd name="adj1" fmla="val 16667"/>
                <a:gd name="adj2" fmla="val 50000"/>
              </a:avLst>
            </a:prstGeom>
            <a:solidFill>
              <a:schemeClr val="accent6">
                <a:lumMod val="75000"/>
              </a:schemeClr>
            </a:solidFill>
            <a:ln>
              <a:solidFill>
                <a:schemeClr val="accent6">
                  <a:lumMod val="50000"/>
                </a:schemeClr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fld id="{F0414544-43E2-4A8E-B6CB-A6052DC75D5D}" type="TxLink">
                <a:rPr lang="en-US" sz="2000" b="1">
                  <a:latin typeface="+mj-lt"/>
                </a:rPr>
                <a:pPr algn="ctr"/>
                <a:t>N.M.</a:t>
              </a:fld>
              <a:endParaRPr lang="en-US" sz="2000" b="1">
                <a:latin typeface="+mj-lt"/>
              </a:endParaRPr>
            </a:p>
          </xdr:txBody>
        </xdr:sp>
        <xdr:sp macro="" textlink="$E$7">
          <xdr:nvSpPr>
            <xdr:cNvPr id="19" name="Round Diagonal Corner Rectangle 18">
              <a:hlinkClick xmlns:r="http://schemas.openxmlformats.org/officeDocument/2006/relationships" r:id="rId6"/>
              <a:extLst>
                <a:ext uri="{FF2B5EF4-FFF2-40B4-BE49-F238E27FC236}">
                  <a16:creationId xmlns:a16="http://schemas.microsoft.com/office/drawing/2014/main" id="{00000000-0008-0000-0000-000013000000}"/>
                </a:ext>
              </a:extLst>
            </xdr:cNvPr>
            <xdr:cNvSpPr/>
          </xdr:nvSpPr>
          <xdr:spPr>
            <a:xfrm>
              <a:off x="5183981" y="3655737"/>
              <a:ext cx="1051322" cy="390007"/>
            </a:xfrm>
            <a:prstGeom prst="round2DiagRect">
              <a:avLst>
                <a:gd name="adj1" fmla="val 16667"/>
                <a:gd name="adj2" fmla="val 50000"/>
              </a:avLst>
            </a:prstGeom>
            <a:solidFill>
              <a:schemeClr val="accent6">
                <a:lumMod val="75000"/>
              </a:schemeClr>
            </a:solidFill>
            <a:ln>
              <a:solidFill>
                <a:schemeClr val="accent6">
                  <a:lumMod val="50000"/>
                </a:schemeClr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fld id="{F36BF113-3C05-4B51-B0F9-FDAF88BF77A9}" type="TxLink">
                <a:rPr lang="en-US" sz="2000" b="1">
                  <a:latin typeface="+mj-lt"/>
                </a:rPr>
                <a:pPr algn="ctr"/>
                <a:t>K.O.</a:t>
              </a:fld>
              <a:endParaRPr lang="en-US" sz="2000" b="1">
                <a:latin typeface="+mj-lt"/>
              </a:endParaRPr>
            </a:p>
          </xdr:txBody>
        </xdr:sp>
        <xdr:sp macro="" textlink="$E$8">
          <xdr:nvSpPr>
            <xdr:cNvPr id="20" name="Round Diagonal Corner Rectangle 19">
              <a:hlinkClick xmlns:r="http://schemas.openxmlformats.org/officeDocument/2006/relationships" r:id="rId7"/>
              <a:extLst>
                <a:ext uri="{FF2B5EF4-FFF2-40B4-BE49-F238E27FC236}">
                  <a16:creationId xmlns:a16="http://schemas.microsoft.com/office/drawing/2014/main" id="{00000000-0008-0000-0000-000014000000}"/>
                </a:ext>
              </a:extLst>
            </xdr:cNvPr>
            <xdr:cNvSpPr/>
          </xdr:nvSpPr>
          <xdr:spPr>
            <a:xfrm>
              <a:off x="6372203" y="3654480"/>
              <a:ext cx="1047750" cy="390007"/>
            </a:xfrm>
            <a:prstGeom prst="round2DiagRect">
              <a:avLst>
                <a:gd name="adj1" fmla="val 16667"/>
                <a:gd name="adj2" fmla="val 50000"/>
              </a:avLst>
            </a:prstGeom>
            <a:solidFill>
              <a:schemeClr val="accent6">
                <a:lumMod val="75000"/>
              </a:schemeClr>
            </a:solidFill>
            <a:ln>
              <a:solidFill>
                <a:schemeClr val="accent6">
                  <a:lumMod val="50000"/>
                </a:schemeClr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fld id="{4971D739-0848-47D5-BC38-3C41003DC026}" type="TxLink">
                <a:rPr lang="en-US" sz="2000" b="1">
                  <a:latin typeface="+mj-lt"/>
                </a:rPr>
                <a:pPr algn="ctr"/>
                <a:t>B.J.</a:t>
              </a:fld>
              <a:endParaRPr lang="en-US" sz="2000" b="1">
                <a:latin typeface="+mj-lt"/>
              </a:endParaRPr>
            </a:p>
          </xdr:txBody>
        </xdr:sp>
        <xdr:cxnSp macro="">
          <xdr:nvCxnSpPr>
            <xdr:cNvPr id="44" name="Straight Connector 43">
              <a:extLst>
                <a:ext uri="{FF2B5EF4-FFF2-40B4-BE49-F238E27FC236}">
                  <a16:creationId xmlns:a16="http://schemas.microsoft.com/office/drawing/2014/main" id="{00000000-0008-0000-0000-00002C000000}"/>
                </a:ext>
              </a:extLst>
            </xdr:cNvPr>
            <xdr:cNvCxnSpPr>
              <a:stCxn id="18" idx="0"/>
              <a:endCxn id="19" idx="2"/>
            </xdr:cNvCxnSpPr>
          </xdr:nvCxnSpPr>
          <xdr:spPr>
            <a:xfrm>
              <a:off x="5038725" y="3850741"/>
              <a:ext cx="145256" cy="0"/>
            </a:xfrm>
            <a:prstGeom prst="line">
              <a:avLst/>
            </a:prstGeom>
            <a:ln w="28575">
              <a:solidFill>
                <a:schemeClr val="accent6">
                  <a:lumMod val="50000"/>
                </a:schemeClr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47" name="Straight Connector 46">
              <a:extLst>
                <a:ext uri="{FF2B5EF4-FFF2-40B4-BE49-F238E27FC236}">
                  <a16:creationId xmlns:a16="http://schemas.microsoft.com/office/drawing/2014/main" id="{00000000-0008-0000-0000-00002F000000}"/>
                </a:ext>
              </a:extLst>
            </xdr:cNvPr>
            <xdr:cNvCxnSpPr>
              <a:stCxn id="19" idx="0"/>
              <a:endCxn id="20" idx="2"/>
            </xdr:cNvCxnSpPr>
          </xdr:nvCxnSpPr>
          <xdr:spPr>
            <a:xfrm flipV="1">
              <a:off x="6235303" y="3849484"/>
              <a:ext cx="136901" cy="1257"/>
            </a:xfrm>
            <a:prstGeom prst="line">
              <a:avLst/>
            </a:prstGeom>
            <a:ln w="28575">
              <a:solidFill>
                <a:schemeClr val="accent6">
                  <a:lumMod val="50000"/>
                </a:schemeClr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  <xdr:twoCellAnchor editAs="oneCell">
    <xdr:from>
      <xdr:col>13</xdr:col>
      <xdr:colOff>264128</xdr:colOff>
      <xdr:row>0</xdr:row>
      <xdr:rowOff>134471</xdr:rowOff>
    </xdr:from>
    <xdr:to>
      <xdr:col>16</xdr:col>
      <xdr:colOff>301446</xdr:colOff>
      <xdr:row>5</xdr:row>
      <xdr:rowOff>6163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57216" y="134471"/>
          <a:ext cx="1919906" cy="1922368"/>
        </a:xfrm>
        <a:prstGeom prst="rect">
          <a:avLst/>
        </a:prstGeom>
        <a:ln w="38100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>
    <xdr:from>
      <xdr:col>13</xdr:col>
      <xdr:colOff>257735</xdr:colOff>
      <xdr:row>5</xdr:row>
      <xdr:rowOff>249593</xdr:rowOff>
    </xdr:from>
    <xdr:to>
      <xdr:col>16</xdr:col>
      <xdr:colOff>320887</xdr:colOff>
      <xdr:row>7</xdr:row>
      <xdr:rowOff>7844</xdr:rowOff>
    </xdr:to>
    <xdr:sp macro="" textlink="">
      <xdr:nvSpPr>
        <xdr:cNvPr id="24" name="Rounded Rectangle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9950823" y="2434740"/>
          <a:ext cx="1945740" cy="430604"/>
        </a:xfrm>
        <a:prstGeom prst="roundRect">
          <a:avLst/>
        </a:prstGeom>
        <a:solidFill>
          <a:srgbClr val="FF0000"/>
        </a:solidFill>
        <a:ln w="38100">
          <a:solidFill>
            <a:sysClr val="windowText" lastClr="000000"/>
          </a:solidFill>
        </a:ln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600" b="1">
              <a:solidFill>
                <a:srgbClr val="FFFF00"/>
              </a:solidFill>
              <a:effectLst/>
              <a:latin typeface="+mj-lt"/>
              <a:ea typeface="+mn-ea"/>
              <a:cs typeface="Arial" pitchFamily="34" charset="0"/>
            </a:rPr>
            <a:t>Madhav Prajapati</a:t>
          </a:r>
          <a:endParaRPr lang="en-US" sz="1600">
            <a:solidFill>
              <a:srgbClr val="FFFF00"/>
            </a:solidFill>
            <a:effectLst/>
            <a:latin typeface="+mj-lt"/>
            <a:cs typeface="Arial" pitchFamily="34" charset="0"/>
          </a:endParaRPr>
        </a:p>
      </xdr:txBody>
    </xdr:sp>
    <xdr:clientData/>
  </xdr:twoCellAnchor>
  <xdr:twoCellAnchor>
    <xdr:from>
      <xdr:col>13</xdr:col>
      <xdr:colOff>399899</xdr:colOff>
      <xdr:row>12</xdr:row>
      <xdr:rowOff>75787</xdr:rowOff>
    </xdr:from>
    <xdr:to>
      <xdr:col>16</xdr:col>
      <xdr:colOff>210397</xdr:colOff>
      <xdr:row>14</xdr:row>
      <xdr:rowOff>138831</xdr:rowOff>
    </xdr:to>
    <xdr:sp macro="" textlink="">
      <xdr:nvSpPr>
        <xdr:cNvPr id="31" name="roundRect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10092987" y="4614169"/>
          <a:ext cx="1693086" cy="735397"/>
        </a:xfrm>
        <a:prstGeom prst="roundRect">
          <a:avLst/>
        </a:prstGeom>
        <a:solidFill>
          <a:srgbClr val="009900"/>
        </a:solidFill>
        <a:ln w="7620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ctr"/>
        <a:lstStyle/>
        <a:p>
          <a:pPr algn="ctr"/>
          <a:r>
            <a:rPr lang="gu-IN" altLang="zh-CN" sz="1200" b="1">
              <a:solidFill>
                <a:srgbClr val="FFFFFF"/>
              </a:solidFill>
              <a:latin typeface="Arial Unicode MS" pitchFamily="34" charset="-128"/>
              <a:ea typeface="Arial Unicode MS" pitchFamily="34" charset="-128"/>
              <a:cs typeface="Akhand Gujarati Semibold" pitchFamily="50"/>
            </a:rPr>
            <a:t>અખંડ ગુજરાતી ફોન્ટ </a:t>
          </a:r>
          <a:r>
            <a:rPr lang="en-US" altLang="zh-CN" sz="1200" b="1">
              <a:solidFill>
                <a:srgbClr val="FFFFFF"/>
              </a:solidFill>
              <a:latin typeface="Arial Unicode MS" pitchFamily="34" charset="-128"/>
              <a:ea typeface="Arial Unicode MS" pitchFamily="34" charset="-128"/>
              <a:cs typeface="Akhand Gujarati Semibold" pitchFamily="50"/>
            </a:rPr>
            <a:t>મેળવવા ઉપરનો </a:t>
          </a:r>
          <a:r>
            <a:rPr lang="en-US" altLang="zh-CN" sz="1200" b="1">
              <a:solidFill>
                <a:srgbClr val="FFFFFF"/>
              </a:solidFill>
              <a:latin typeface="+mj-lt"/>
              <a:ea typeface="Arial Unicode MS" pitchFamily="34" charset="-128"/>
              <a:cs typeface="Akhand Gujarati Semibold" pitchFamily="50"/>
            </a:rPr>
            <a:t>QR </a:t>
          </a:r>
          <a:r>
            <a:rPr lang="en-US" altLang="zh-CN" sz="1200" b="1">
              <a:solidFill>
                <a:srgbClr val="FFFFFF"/>
              </a:solidFill>
              <a:latin typeface="Arial Unicode MS" pitchFamily="34" charset="-128"/>
              <a:ea typeface="Arial Unicode MS" pitchFamily="34" charset="-128"/>
              <a:cs typeface="Akhand Gujarati Semibold" pitchFamily="50"/>
            </a:rPr>
            <a:t>કોડ સ્કેન કરવો.</a:t>
          </a:r>
        </a:p>
      </xdr:txBody>
    </xdr:sp>
    <xdr:clientData/>
  </xdr:twoCellAnchor>
  <xdr:twoCellAnchor editAs="oneCell">
    <xdr:from>
      <xdr:col>13</xdr:col>
      <xdr:colOff>539058</xdr:colOff>
      <xdr:row>7</xdr:row>
      <xdr:rowOff>179295</xdr:rowOff>
    </xdr:from>
    <xdr:to>
      <xdr:col>16</xdr:col>
      <xdr:colOff>68756</xdr:colOff>
      <xdr:row>11</xdr:row>
      <xdr:rowOff>286749</xdr:rowOff>
    </xdr:to>
    <xdr:pic>
      <xdr:nvPicPr>
        <xdr:cNvPr id="32" name="Picture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938" t="34553" r="29725" b="24176"/>
        <a:stretch/>
      </xdr:blipFill>
      <xdr:spPr>
        <a:xfrm>
          <a:off x="10232146" y="3036795"/>
          <a:ext cx="1412286" cy="1452160"/>
        </a:xfrm>
        <a:prstGeom prst="rect">
          <a:avLst/>
        </a:prstGeom>
      </xdr:spPr>
    </xdr:pic>
    <xdr:clientData/>
  </xdr:twoCellAnchor>
  <xdr:twoCellAnchor>
    <xdr:from>
      <xdr:col>13</xdr:col>
      <xdr:colOff>380999</xdr:colOff>
      <xdr:row>19</xdr:row>
      <xdr:rowOff>67115</xdr:rowOff>
    </xdr:from>
    <xdr:to>
      <xdr:col>16</xdr:col>
      <xdr:colOff>269850</xdr:colOff>
      <xdr:row>21</xdr:row>
      <xdr:rowOff>107655</xdr:rowOff>
    </xdr:to>
    <xdr:sp macro="" textlink="">
      <xdr:nvSpPr>
        <xdr:cNvPr id="33" name="Rounded Rectangle 32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10074087" y="6958733"/>
          <a:ext cx="1771439" cy="712893"/>
        </a:xfrm>
        <a:prstGeom prst="roundRect">
          <a:avLst/>
        </a:prstGeom>
        <a:solidFill>
          <a:srgbClr val="7030A0"/>
        </a:solidFill>
        <a:ln w="57150">
          <a:solidFill>
            <a:sysClr val="windowText" lastClr="000000"/>
          </a:solidFill>
        </a:ln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 eaLnBrk="1" fontAlgn="auto" latinLnBrk="0" hangingPunct="1"/>
          <a:r>
            <a:rPr lang="en-US" sz="1400" b="1" baseline="0">
              <a:ln>
                <a:noFill/>
              </a:ln>
              <a:solidFill>
                <a:schemeClr val="bg1"/>
              </a:solidFill>
              <a:effectLst/>
              <a:latin typeface="+mj-lt"/>
              <a:ea typeface="Arial Unicode MS" pitchFamily="34" charset="-128"/>
              <a:cs typeface="Arial Unicode MS" pitchFamily="34" charset="-128"/>
            </a:rPr>
            <a:t>Scan OR Click for Guidance Vedio.</a:t>
          </a:r>
          <a:endParaRPr lang="en-US" sz="1400" b="1">
            <a:ln>
              <a:noFill/>
            </a:ln>
            <a:solidFill>
              <a:schemeClr val="bg1"/>
            </a:solidFill>
            <a:effectLst/>
            <a:latin typeface="+mj-lt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 editAs="oneCell">
    <xdr:from>
      <xdr:col>13</xdr:col>
      <xdr:colOff>530068</xdr:colOff>
      <xdr:row>14</xdr:row>
      <xdr:rowOff>251216</xdr:rowOff>
    </xdr:from>
    <xdr:to>
      <xdr:col>16</xdr:col>
      <xdr:colOff>112968</xdr:colOff>
      <xdr:row>19</xdr:row>
      <xdr:rowOff>19723</xdr:rowOff>
    </xdr:to>
    <xdr:pic>
      <xdr:nvPicPr>
        <xdr:cNvPr id="34" name="Picture 33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23156" y="5461951"/>
          <a:ext cx="1465488" cy="144939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90209</xdr:colOff>
      <xdr:row>0</xdr:row>
      <xdr:rowOff>149599</xdr:rowOff>
    </xdr:from>
    <xdr:to>
      <xdr:col>23</xdr:col>
      <xdr:colOff>1343025</xdr:colOff>
      <xdr:row>1</xdr:row>
      <xdr:rowOff>247650</xdr:rowOff>
    </xdr:to>
    <xdr:sp macro="" textlink="">
      <xdr:nvSpPr>
        <xdr:cNvPr id="5" name="Rounded Rectangle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10862984" y="149599"/>
          <a:ext cx="1252816" cy="555251"/>
        </a:xfrm>
        <a:prstGeom prst="roundRect">
          <a:avLst/>
        </a:prstGeom>
        <a:solidFill>
          <a:srgbClr val="006600"/>
        </a:solidFill>
        <a:ln w="57150">
          <a:solidFill>
            <a:srgbClr val="FFFF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2400" b="1">
              <a:latin typeface="+mj-lt"/>
            </a:rPr>
            <a:t>HOME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156884</xdr:colOff>
      <xdr:row>0</xdr:row>
      <xdr:rowOff>44824</xdr:rowOff>
    </xdr:from>
    <xdr:to>
      <xdr:col>10</xdr:col>
      <xdr:colOff>1255061</xdr:colOff>
      <xdr:row>1</xdr:row>
      <xdr:rowOff>22413</xdr:rowOff>
    </xdr:to>
    <xdr:sp macro="" textlink="">
      <xdr:nvSpPr>
        <xdr:cNvPr id="3" name="Rounded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9396134" y="44824"/>
          <a:ext cx="1098177" cy="472889"/>
        </a:xfrm>
        <a:prstGeom prst="roundRect">
          <a:avLst/>
        </a:prstGeom>
        <a:solidFill>
          <a:srgbClr val="006600"/>
        </a:solidFill>
        <a:ln w="57150">
          <a:solidFill>
            <a:srgbClr val="FFFF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2400" b="1">
              <a:latin typeface="+mj-lt"/>
            </a:rPr>
            <a:t>HOME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156884</xdr:colOff>
      <xdr:row>0</xdr:row>
      <xdr:rowOff>44824</xdr:rowOff>
    </xdr:from>
    <xdr:to>
      <xdr:col>10</xdr:col>
      <xdr:colOff>1255061</xdr:colOff>
      <xdr:row>1</xdr:row>
      <xdr:rowOff>22413</xdr:rowOff>
    </xdr:to>
    <xdr:sp macro="" textlink="">
      <xdr:nvSpPr>
        <xdr:cNvPr id="2" name="Rounded 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9396134" y="44824"/>
          <a:ext cx="1098177" cy="472889"/>
        </a:xfrm>
        <a:prstGeom prst="roundRect">
          <a:avLst/>
        </a:prstGeom>
        <a:solidFill>
          <a:srgbClr val="006600"/>
        </a:solidFill>
        <a:ln w="57150">
          <a:solidFill>
            <a:srgbClr val="FFFF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2400" b="1">
              <a:latin typeface="+mj-lt"/>
            </a:rPr>
            <a:t>HOME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156884</xdr:colOff>
      <xdr:row>0</xdr:row>
      <xdr:rowOff>44824</xdr:rowOff>
    </xdr:from>
    <xdr:to>
      <xdr:col>10</xdr:col>
      <xdr:colOff>1255061</xdr:colOff>
      <xdr:row>1</xdr:row>
      <xdr:rowOff>22413</xdr:rowOff>
    </xdr:to>
    <xdr:sp macro="" textlink="">
      <xdr:nvSpPr>
        <xdr:cNvPr id="2" name="Rounded 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9396134" y="44824"/>
          <a:ext cx="1098177" cy="472889"/>
        </a:xfrm>
        <a:prstGeom prst="roundRect">
          <a:avLst/>
        </a:prstGeom>
        <a:solidFill>
          <a:srgbClr val="006600"/>
        </a:solidFill>
        <a:ln w="57150">
          <a:solidFill>
            <a:srgbClr val="FFFF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2400" b="1">
              <a:latin typeface="+mj-lt"/>
            </a:rPr>
            <a:t>HOME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156884</xdr:colOff>
      <xdr:row>0</xdr:row>
      <xdr:rowOff>44824</xdr:rowOff>
    </xdr:from>
    <xdr:to>
      <xdr:col>10</xdr:col>
      <xdr:colOff>1255061</xdr:colOff>
      <xdr:row>1</xdr:row>
      <xdr:rowOff>22413</xdr:rowOff>
    </xdr:to>
    <xdr:sp macro="" textlink="">
      <xdr:nvSpPr>
        <xdr:cNvPr id="2" name="Rounded 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/>
      </xdr:nvSpPr>
      <xdr:spPr>
        <a:xfrm>
          <a:off x="9396134" y="44824"/>
          <a:ext cx="1098177" cy="472889"/>
        </a:xfrm>
        <a:prstGeom prst="roundRect">
          <a:avLst/>
        </a:prstGeom>
        <a:solidFill>
          <a:srgbClr val="006600"/>
        </a:solidFill>
        <a:ln w="57150">
          <a:solidFill>
            <a:srgbClr val="FFFF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2400" b="1">
              <a:latin typeface="+mj-lt"/>
            </a:rPr>
            <a:t>HOME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156884</xdr:colOff>
      <xdr:row>0</xdr:row>
      <xdr:rowOff>44824</xdr:rowOff>
    </xdr:from>
    <xdr:to>
      <xdr:col>10</xdr:col>
      <xdr:colOff>1255061</xdr:colOff>
      <xdr:row>1</xdr:row>
      <xdr:rowOff>22413</xdr:rowOff>
    </xdr:to>
    <xdr:sp macro="" textlink="">
      <xdr:nvSpPr>
        <xdr:cNvPr id="2" name="Rounded 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/>
      </xdr:nvSpPr>
      <xdr:spPr>
        <a:xfrm>
          <a:off x="9390531" y="44824"/>
          <a:ext cx="1098177" cy="470648"/>
        </a:xfrm>
        <a:prstGeom prst="roundRect">
          <a:avLst/>
        </a:prstGeom>
        <a:solidFill>
          <a:srgbClr val="006600"/>
        </a:solidFill>
        <a:ln w="57150">
          <a:solidFill>
            <a:srgbClr val="FFFF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2400" b="1">
              <a:latin typeface="+mj-lt"/>
            </a:rPr>
            <a:t>HOME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179294</xdr:colOff>
      <xdr:row>0</xdr:row>
      <xdr:rowOff>44822</xdr:rowOff>
    </xdr:from>
    <xdr:to>
      <xdr:col>10</xdr:col>
      <xdr:colOff>1277471</xdr:colOff>
      <xdr:row>1</xdr:row>
      <xdr:rowOff>22411</xdr:rowOff>
    </xdr:to>
    <xdr:sp macro="" textlink="">
      <xdr:nvSpPr>
        <xdr:cNvPr id="4" name="Rounded Rectangl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SpPr/>
      </xdr:nvSpPr>
      <xdr:spPr>
        <a:xfrm>
          <a:off x="9412941" y="44822"/>
          <a:ext cx="1098177" cy="470648"/>
        </a:xfrm>
        <a:prstGeom prst="roundRect">
          <a:avLst/>
        </a:prstGeom>
        <a:solidFill>
          <a:srgbClr val="006600"/>
        </a:solidFill>
        <a:ln w="57150">
          <a:solidFill>
            <a:srgbClr val="FFFF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2400" b="1">
              <a:latin typeface="+mj-lt"/>
            </a:rPr>
            <a:t>HOME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38100</xdr:colOff>
      <xdr:row>3</xdr:row>
      <xdr:rowOff>57150</xdr:rowOff>
    </xdr:from>
    <xdr:to>
      <xdr:col>18</xdr:col>
      <xdr:colOff>466725</xdr:colOff>
      <xdr:row>7</xdr:row>
      <xdr:rowOff>9525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00000000-0008-0000-0E00-000005000000}"/>
            </a:ext>
          </a:extLst>
        </xdr:cNvPr>
        <xdr:cNvCxnSpPr/>
      </xdr:nvCxnSpPr>
      <xdr:spPr>
        <a:xfrm flipV="1">
          <a:off x="7829550" y="1876425"/>
          <a:ext cx="1381125" cy="13239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333375</xdr:colOff>
      <xdr:row>3</xdr:row>
      <xdr:rowOff>257175</xdr:rowOff>
    </xdr:from>
    <xdr:to>
      <xdr:col>18</xdr:col>
      <xdr:colOff>171450</xdr:colOff>
      <xdr:row>6</xdr:row>
      <xdr:rowOff>152400</xdr:rowOff>
    </xdr:to>
    <xdr:sp macro="" textlink="">
      <xdr:nvSpPr>
        <xdr:cNvPr id="6" name="Oval 5">
          <a:extLst>
            <a:ext uri="{FF2B5EF4-FFF2-40B4-BE49-F238E27FC236}">
              <a16:creationId xmlns:a16="http://schemas.microsoft.com/office/drawing/2014/main" id="{00000000-0008-0000-0E00-000006000000}"/>
            </a:ext>
          </a:extLst>
        </xdr:cNvPr>
        <xdr:cNvSpPr/>
      </xdr:nvSpPr>
      <xdr:spPr>
        <a:xfrm>
          <a:off x="8124825" y="2076450"/>
          <a:ext cx="790575" cy="923925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400">
              <a:latin typeface="LMG-Arun" pitchFamily="2" charset="0"/>
            </a:rPr>
            <a:t>XFPlXP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HURGADH%20DAFTAR\TIME%20TABLE%202021-22\TIME_TABLE-STD-%203%20to%205%20%20Manoj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rc-2"/>
      <sheetName val="STD-3"/>
      <sheetName val="STD-4"/>
      <sheetName val="STD-5"/>
    </sheetNames>
    <sheetDataSet>
      <sheetData sheetId="0">
        <row r="40">
          <cell r="C40" t="str">
            <v>ગુજરાતી</v>
          </cell>
        </row>
        <row r="41">
          <cell r="C41" t="str">
            <v>ગણિત</v>
          </cell>
        </row>
        <row r="42">
          <cell r="C42" t="str">
            <v>પર્યાવરણ</v>
          </cell>
        </row>
        <row r="43">
          <cell r="C43" t="str">
            <v>હિન્દી</v>
          </cell>
        </row>
        <row r="44">
          <cell r="C44" t="str">
            <v>અંગ્રેજી</v>
          </cell>
        </row>
        <row r="45">
          <cell r="C45" t="str">
            <v>શા.શિ.</v>
          </cell>
        </row>
        <row r="46">
          <cell r="C46" t="str">
            <v>કમ્પ્યૂ.</v>
          </cell>
        </row>
        <row r="47">
          <cell r="C47" t="str">
            <v>કાર્યા.</v>
          </cell>
        </row>
        <row r="48">
          <cell r="C48" t="str">
            <v>ચિત્ર</v>
          </cell>
        </row>
        <row r="49">
          <cell r="C49" t="str">
            <v>સંગીત</v>
          </cell>
        </row>
        <row r="50">
          <cell r="C50">
            <v>0</v>
          </cell>
        </row>
        <row r="51">
          <cell r="C51">
            <v>0</v>
          </cell>
        </row>
        <row r="52">
          <cell r="C52">
            <v>0</v>
          </cell>
        </row>
        <row r="53">
          <cell r="C53">
            <v>0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3300"/>
  </sheetPr>
  <dimension ref="A1:Z50"/>
  <sheetViews>
    <sheetView showGridLines="0" zoomScale="85" zoomScaleNormal="85" workbookViewId="0">
      <selection activeCell="F7" sqref="F7"/>
    </sheetView>
  </sheetViews>
  <sheetFormatPr defaultColWidth="0" defaultRowHeight="15" zeroHeight="1"/>
  <cols>
    <col min="1" max="1" width="8.5703125" customWidth="1"/>
    <col min="2" max="2" width="9.28515625" customWidth="1"/>
    <col min="3" max="4" width="12.42578125" customWidth="1"/>
    <col min="5" max="5" width="12.140625" customWidth="1"/>
    <col min="6" max="7" width="12.28515625" customWidth="1"/>
    <col min="8" max="8" width="11.140625" customWidth="1"/>
    <col min="9" max="9" width="13.5703125" customWidth="1"/>
    <col min="10" max="10" width="12.28515625" customWidth="1"/>
    <col min="11" max="11" width="8" customWidth="1"/>
    <col min="12" max="12" width="6.85546875" customWidth="1"/>
    <col min="13" max="13" width="14.140625" customWidth="1"/>
    <col min="14" max="14" width="10" customWidth="1"/>
    <col min="15" max="17" width="9.140625" customWidth="1"/>
    <col min="18" max="18" width="2" hidden="1" customWidth="1"/>
    <col min="19" max="26" width="0" hidden="1" customWidth="1"/>
    <col min="27" max="16384" width="9.140625" hidden="1"/>
  </cols>
  <sheetData>
    <row r="1" spans="1:17" ht="45" customHeight="1">
      <c r="A1" s="427" t="str">
        <f>"AUTO TIME TABLE : STD "&amp;HOME!$A$6&amp;","&amp;HOME!$A$7&amp;","&amp;HOME!$A$8</f>
        <v>AUTO TIME TABLE : STD 6,7,8</v>
      </c>
      <c r="B1" s="428"/>
      <c r="C1" s="428"/>
      <c r="D1" s="428"/>
      <c r="E1" s="428"/>
      <c r="F1" s="428"/>
      <c r="G1" s="428"/>
      <c r="H1" s="428"/>
      <c r="I1" s="428"/>
      <c r="J1" s="428"/>
      <c r="K1" s="428"/>
      <c r="L1" s="428"/>
      <c r="M1" s="428"/>
      <c r="N1" s="437"/>
      <c r="O1" s="437"/>
      <c r="P1" s="437"/>
      <c r="Q1" s="437"/>
    </row>
    <row r="2" spans="1:17" ht="15.75" thickBot="1">
      <c r="A2" s="437"/>
      <c r="B2" s="437"/>
      <c r="C2" s="437"/>
      <c r="D2" s="437"/>
      <c r="E2" s="437"/>
      <c r="F2" s="437"/>
      <c r="G2" s="437"/>
      <c r="H2" s="437"/>
      <c r="I2" s="437"/>
      <c r="J2" s="437"/>
      <c r="K2" s="437"/>
      <c r="L2" s="437"/>
      <c r="M2" s="437"/>
      <c r="N2" s="437"/>
      <c r="O2" s="437"/>
      <c r="P2" s="437"/>
      <c r="Q2" s="437"/>
    </row>
    <row r="3" spans="1:17" ht="30" thickBot="1">
      <c r="A3" s="448" t="s">
        <v>245</v>
      </c>
      <c r="B3" s="449"/>
      <c r="C3" s="458" t="s">
        <v>279</v>
      </c>
      <c r="D3" s="458"/>
      <c r="E3" s="458"/>
      <c r="F3" s="386" t="s">
        <v>243</v>
      </c>
      <c r="G3" s="387" t="s">
        <v>280</v>
      </c>
      <c r="H3" s="388" t="s">
        <v>244</v>
      </c>
      <c r="I3" s="389" t="s">
        <v>281</v>
      </c>
      <c r="J3" s="390" t="s">
        <v>264</v>
      </c>
      <c r="K3" s="400">
        <v>1</v>
      </c>
      <c r="L3" s="386" t="s">
        <v>220</v>
      </c>
      <c r="M3" s="391" t="s">
        <v>282</v>
      </c>
      <c r="N3" s="437"/>
      <c r="O3" s="437"/>
      <c r="P3" s="437"/>
      <c r="Q3" s="437"/>
    </row>
    <row r="4" spans="1:17" ht="21.75" thickBot="1">
      <c r="A4" s="459"/>
      <c r="B4" s="459"/>
      <c r="C4" s="459"/>
      <c r="D4" s="459"/>
      <c r="E4" s="459"/>
      <c r="F4" s="459"/>
      <c r="G4" s="459"/>
      <c r="H4" s="459"/>
      <c r="I4" s="459"/>
      <c r="J4" s="459"/>
      <c r="K4" s="459"/>
      <c r="L4" s="459"/>
      <c r="M4" s="459"/>
      <c r="N4" s="437"/>
      <c r="O4" s="437"/>
      <c r="P4" s="437"/>
      <c r="Q4" s="437"/>
    </row>
    <row r="5" spans="1:17" ht="42.75" thickBot="1">
      <c r="A5" s="382" t="s">
        <v>242</v>
      </c>
      <c r="B5" s="443" t="s">
        <v>144</v>
      </c>
      <c r="C5" s="443"/>
      <c r="D5" s="443"/>
      <c r="E5" s="383" t="s">
        <v>246</v>
      </c>
      <c r="F5" s="443" t="s">
        <v>140</v>
      </c>
      <c r="G5" s="443"/>
      <c r="H5" s="443"/>
      <c r="I5" s="443"/>
      <c r="J5" s="445"/>
      <c r="K5" s="437"/>
      <c r="L5" s="440" t="s">
        <v>147</v>
      </c>
      <c r="M5" s="441"/>
      <c r="N5" s="437"/>
      <c r="O5" s="437"/>
      <c r="P5" s="437"/>
      <c r="Q5" s="437"/>
    </row>
    <row r="6" spans="1:17" ht="26.25" customHeight="1">
      <c r="A6" s="394">
        <v>6</v>
      </c>
      <c r="B6" s="444" t="s">
        <v>283</v>
      </c>
      <c r="C6" s="444"/>
      <c r="D6" s="444"/>
      <c r="E6" s="395" t="s">
        <v>286</v>
      </c>
      <c r="F6" s="396" t="s">
        <v>269</v>
      </c>
      <c r="G6" s="397" t="s">
        <v>90</v>
      </c>
      <c r="H6" s="398" t="s">
        <v>278</v>
      </c>
      <c r="I6" s="398" t="s">
        <v>271</v>
      </c>
      <c r="J6" s="399"/>
      <c r="K6" s="437"/>
      <c r="L6" s="438" t="s">
        <v>86</v>
      </c>
      <c r="M6" s="439"/>
      <c r="N6" s="437"/>
      <c r="O6" s="437"/>
      <c r="P6" s="437"/>
      <c r="Q6" s="437"/>
    </row>
    <row r="7" spans="1:17" ht="26.25" customHeight="1">
      <c r="A7" s="384">
        <v>7</v>
      </c>
      <c r="B7" s="446" t="s">
        <v>284</v>
      </c>
      <c r="C7" s="446"/>
      <c r="D7" s="446"/>
      <c r="E7" s="355" t="s">
        <v>287</v>
      </c>
      <c r="F7" s="346" t="s">
        <v>268</v>
      </c>
      <c r="G7" s="347" t="s">
        <v>87</v>
      </c>
      <c r="H7" s="348" t="s">
        <v>278</v>
      </c>
      <c r="I7" s="348" t="s">
        <v>271</v>
      </c>
      <c r="J7" s="376"/>
      <c r="K7" s="437"/>
      <c r="L7" s="429" t="s">
        <v>87</v>
      </c>
      <c r="M7" s="430"/>
      <c r="N7" s="437"/>
      <c r="O7" s="437"/>
      <c r="P7" s="437"/>
      <c r="Q7" s="437"/>
    </row>
    <row r="8" spans="1:17" ht="26.25" customHeight="1" thickBot="1">
      <c r="A8" s="385">
        <v>8</v>
      </c>
      <c r="B8" s="442" t="s">
        <v>285</v>
      </c>
      <c r="C8" s="442"/>
      <c r="D8" s="442"/>
      <c r="E8" s="377" t="s">
        <v>288</v>
      </c>
      <c r="F8" s="378" t="s">
        <v>86</v>
      </c>
      <c r="G8" s="379" t="s">
        <v>89</v>
      </c>
      <c r="H8" s="380" t="s">
        <v>267</v>
      </c>
      <c r="I8" s="380" t="s">
        <v>271</v>
      </c>
      <c r="J8" s="381" t="s">
        <v>278</v>
      </c>
      <c r="K8" s="437"/>
      <c r="L8" s="429" t="s">
        <v>89</v>
      </c>
      <c r="M8" s="430"/>
      <c r="N8" s="437"/>
      <c r="O8" s="437"/>
      <c r="P8" s="437"/>
      <c r="Q8" s="437"/>
    </row>
    <row r="9" spans="1:17" ht="26.25" customHeight="1">
      <c r="A9" s="436"/>
      <c r="B9" s="436"/>
      <c r="C9" s="436"/>
      <c r="D9" s="436"/>
      <c r="E9" s="436"/>
      <c r="F9" s="436"/>
      <c r="G9" s="436"/>
      <c r="H9" s="436"/>
      <c r="I9" s="436"/>
      <c r="J9" s="436"/>
      <c r="K9" s="437"/>
      <c r="L9" s="429" t="s">
        <v>90</v>
      </c>
      <c r="M9" s="430"/>
      <c r="N9" s="437"/>
      <c r="O9" s="437"/>
      <c r="P9" s="437"/>
      <c r="Q9" s="437"/>
    </row>
    <row r="10" spans="1:17" ht="26.25" customHeight="1">
      <c r="A10" s="436"/>
      <c r="B10" s="436"/>
      <c r="C10" s="436"/>
      <c r="D10" s="436"/>
      <c r="E10" s="436"/>
      <c r="F10" s="436"/>
      <c r="G10" s="436"/>
      <c r="H10" s="436"/>
      <c r="I10" s="436"/>
      <c r="J10" s="436"/>
      <c r="K10" s="437"/>
      <c r="L10" s="429" t="s">
        <v>267</v>
      </c>
      <c r="M10" s="430"/>
      <c r="N10" s="437"/>
      <c r="O10" s="437"/>
      <c r="P10" s="437"/>
      <c r="Q10" s="437"/>
    </row>
    <row r="11" spans="1:17" ht="26.25" customHeight="1">
      <c r="A11" s="436"/>
      <c r="B11" s="436"/>
      <c r="C11" s="436"/>
      <c r="D11" s="436"/>
      <c r="E11" s="436"/>
      <c r="F11" s="436"/>
      <c r="G11" s="436"/>
      <c r="H11" s="436"/>
      <c r="I11" s="436"/>
      <c r="J11" s="436"/>
      <c r="K11" s="437"/>
      <c r="L11" s="429" t="s">
        <v>268</v>
      </c>
      <c r="M11" s="430"/>
      <c r="N11" s="437"/>
      <c r="O11" s="437"/>
      <c r="P11" s="437"/>
      <c r="Q11" s="437"/>
    </row>
    <row r="12" spans="1:17" ht="26.25" customHeight="1">
      <c r="K12" s="437"/>
      <c r="L12" s="429" t="s">
        <v>269</v>
      </c>
      <c r="M12" s="430"/>
      <c r="N12" s="437"/>
      <c r="O12" s="437"/>
      <c r="P12" s="437"/>
      <c r="Q12" s="437"/>
    </row>
    <row r="13" spans="1:17" ht="26.25" customHeight="1" thickBot="1">
      <c r="K13" s="437"/>
      <c r="L13" s="429" t="s">
        <v>91</v>
      </c>
      <c r="M13" s="430"/>
      <c r="N13" s="437"/>
      <c r="O13" s="437"/>
      <c r="P13" s="437"/>
      <c r="Q13" s="437"/>
    </row>
    <row r="14" spans="1:17" ht="26.25" customHeight="1" thickBot="1">
      <c r="A14" s="433" t="s">
        <v>239</v>
      </c>
      <c r="B14" s="434"/>
      <c r="C14" s="434"/>
      <c r="D14" s="434"/>
      <c r="E14" s="434"/>
      <c r="F14" s="434"/>
      <c r="G14" s="434"/>
      <c r="H14" s="434"/>
      <c r="I14" s="434"/>
      <c r="J14" s="435"/>
      <c r="K14" s="437"/>
      <c r="L14" s="429" t="s">
        <v>95</v>
      </c>
      <c r="M14" s="430"/>
      <c r="N14" s="437"/>
      <c r="O14" s="437"/>
      <c r="P14" s="437"/>
      <c r="Q14" s="437"/>
    </row>
    <row r="15" spans="1:17" ht="26.25" customHeight="1">
      <c r="A15" s="392" t="s">
        <v>257</v>
      </c>
      <c r="B15" s="454" t="s">
        <v>273</v>
      </c>
      <c r="C15" s="454"/>
      <c r="D15" s="454"/>
      <c r="E15" s="454"/>
      <c r="F15" s="454"/>
      <c r="G15" s="454"/>
      <c r="H15" s="454"/>
      <c r="I15" s="454"/>
      <c r="J15" s="455"/>
      <c r="K15" s="437"/>
      <c r="L15" s="429" t="s">
        <v>94</v>
      </c>
      <c r="M15" s="430"/>
      <c r="N15" s="437"/>
      <c r="O15" s="437"/>
      <c r="P15" s="437"/>
      <c r="Q15" s="437"/>
    </row>
    <row r="16" spans="1:17" ht="26.25" customHeight="1">
      <c r="A16" s="392" t="s">
        <v>256</v>
      </c>
      <c r="B16" s="450" t="s">
        <v>275</v>
      </c>
      <c r="C16" s="450"/>
      <c r="D16" s="450"/>
      <c r="E16" s="450"/>
      <c r="F16" s="450"/>
      <c r="G16" s="450"/>
      <c r="H16" s="450"/>
      <c r="I16" s="450"/>
      <c r="J16" s="451"/>
      <c r="K16" s="437"/>
      <c r="L16" s="431" t="s">
        <v>278</v>
      </c>
      <c r="M16" s="432"/>
      <c r="N16" s="437"/>
      <c r="O16" s="437"/>
      <c r="P16" s="437"/>
      <c r="Q16" s="437"/>
    </row>
    <row r="17" spans="1:17" ht="26.25" customHeight="1">
      <c r="A17" s="392" t="s">
        <v>258</v>
      </c>
      <c r="B17" s="450" t="s">
        <v>262</v>
      </c>
      <c r="C17" s="450"/>
      <c r="D17" s="450"/>
      <c r="E17" s="450"/>
      <c r="F17" s="450"/>
      <c r="G17" s="450"/>
      <c r="H17" s="450"/>
      <c r="I17" s="450"/>
      <c r="J17" s="451"/>
      <c r="K17" s="437"/>
      <c r="L17" s="431" t="s">
        <v>271</v>
      </c>
      <c r="M17" s="432"/>
      <c r="N17" s="437"/>
      <c r="O17" s="437"/>
      <c r="P17" s="437"/>
      <c r="Q17" s="437"/>
    </row>
    <row r="18" spans="1:17" ht="26.25" customHeight="1">
      <c r="A18" s="392" t="s">
        <v>259</v>
      </c>
      <c r="B18" s="450" t="s">
        <v>263</v>
      </c>
      <c r="C18" s="450"/>
      <c r="D18" s="450"/>
      <c r="E18" s="450"/>
      <c r="F18" s="450"/>
      <c r="G18" s="450"/>
      <c r="H18" s="450"/>
      <c r="I18" s="450"/>
      <c r="J18" s="451"/>
      <c r="K18" s="437"/>
      <c r="L18" s="431" t="s">
        <v>270</v>
      </c>
      <c r="M18" s="432"/>
      <c r="N18" s="437"/>
      <c r="O18" s="437"/>
      <c r="P18" s="437"/>
      <c r="Q18" s="437"/>
    </row>
    <row r="19" spans="1:17" ht="26.25" customHeight="1">
      <c r="A19" s="392" t="s">
        <v>260</v>
      </c>
      <c r="B19" s="452" t="s">
        <v>276</v>
      </c>
      <c r="C19" s="452"/>
      <c r="D19" s="452"/>
      <c r="E19" s="452"/>
      <c r="F19" s="452"/>
      <c r="G19" s="452"/>
      <c r="H19" s="452"/>
      <c r="I19" s="452"/>
      <c r="J19" s="453"/>
      <c r="L19" s="431"/>
      <c r="M19" s="432"/>
      <c r="N19" s="437"/>
      <c r="O19" s="437"/>
      <c r="P19" s="437"/>
      <c r="Q19" s="437"/>
    </row>
    <row r="20" spans="1:17" ht="26.25" customHeight="1">
      <c r="A20" s="392" t="s">
        <v>261</v>
      </c>
      <c r="B20" s="452" t="s">
        <v>277</v>
      </c>
      <c r="C20" s="452"/>
      <c r="D20" s="452"/>
      <c r="E20" s="452"/>
      <c r="F20" s="452"/>
      <c r="G20" s="452"/>
      <c r="H20" s="452"/>
      <c r="I20" s="452"/>
      <c r="J20" s="453"/>
      <c r="L20" s="431"/>
      <c r="M20" s="432"/>
      <c r="N20" s="437"/>
      <c r="O20" s="437"/>
      <c r="P20" s="437"/>
      <c r="Q20" s="437"/>
    </row>
    <row r="21" spans="1:17" ht="26.25" customHeight="1" thickBot="1">
      <c r="A21" s="393" t="s">
        <v>272</v>
      </c>
      <c r="B21" s="456" t="s">
        <v>274</v>
      </c>
      <c r="C21" s="456"/>
      <c r="D21" s="456"/>
      <c r="E21" s="456"/>
      <c r="F21" s="456"/>
      <c r="G21" s="456"/>
      <c r="H21" s="456"/>
      <c r="I21" s="456"/>
      <c r="J21" s="457"/>
      <c r="L21" s="461"/>
      <c r="M21" s="462"/>
    </row>
    <row r="22" spans="1:17" ht="26.25" customHeight="1">
      <c r="A22" s="354"/>
      <c r="B22" s="352"/>
      <c r="C22" s="352"/>
      <c r="D22" s="352"/>
      <c r="E22" s="352"/>
      <c r="F22" s="352"/>
      <c r="G22" s="352"/>
      <c r="H22" s="352"/>
      <c r="I22" s="352"/>
      <c r="J22" s="352"/>
      <c r="K22" s="354"/>
      <c r="L22" s="354"/>
    </row>
    <row r="23" spans="1:17" ht="26.25" hidden="1" customHeight="1">
      <c r="K23" s="354"/>
      <c r="L23" s="354"/>
    </row>
    <row r="24" spans="1:17" ht="26.25" hidden="1" customHeight="1">
      <c r="K24" s="354"/>
      <c r="L24" s="354"/>
    </row>
    <row r="25" spans="1:17" ht="26.25" hidden="1" customHeight="1">
      <c r="K25" s="354"/>
      <c r="L25" s="354"/>
    </row>
    <row r="26" spans="1:17" ht="26.25" hidden="1" customHeight="1">
      <c r="K26" s="354"/>
      <c r="L26" s="354"/>
    </row>
    <row r="27" spans="1:17" ht="26.25" hidden="1" customHeight="1">
      <c r="K27" s="354"/>
      <c r="L27" s="354"/>
    </row>
    <row r="28" spans="1:17" ht="21" hidden="1">
      <c r="K28" s="354"/>
      <c r="L28" s="354"/>
    </row>
    <row r="29" spans="1:17" ht="21" hidden="1">
      <c r="K29" s="354"/>
      <c r="L29" s="354"/>
    </row>
    <row r="36" spans="6:26" ht="18" hidden="1">
      <c r="F36" s="353" t="str">
        <f>"STD-"&amp;$A$6</f>
        <v>STD-6</v>
      </c>
    </row>
    <row r="37" spans="6:26" ht="18" hidden="1">
      <c r="F37" s="353" t="str">
        <f>"STD-"&amp;$A$7</f>
        <v>STD-7</v>
      </c>
    </row>
    <row r="38" spans="6:26" ht="18" hidden="1">
      <c r="F38" s="353" t="str">
        <f>"STD-"&amp;$A$8</f>
        <v>STD-8</v>
      </c>
    </row>
    <row r="46" spans="6:26" hidden="1">
      <c r="R46" s="460" t="s">
        <v>237</v>
      </c>
      <c r="S46" s="460"/>
      <c r="T46" s="460"/>
      <c r="U46" s="460"/>
      <c r="V46" s="460"/>
      <c r="W46" s="460"/>
      <c r="X46" s="460"/>
      <c r="Y46" s="460"/>
      <c r="Z46" s="460"/>
    </row>
    <row r="47" spans="6:26" hidden="1">
      <c r="R47" s="460"/>
      <c r="S47" s="460"/>
      <c r="T47" s="460"/>
      <c r="U47" s="460"/>
      <c r="V47" s="460"/>
      <c r="W47" s="460"/>
      <c r="X47" s="460"/>
      <c r="Y47" s="460"/>
      <c r="Z47" s="460"/>
    </row>
    <row r="48" spans="6:26" ht="18" hidden="1">
      <c r="R48" s="460" t="s">
        <v>238</v>
      </c>
      <c r="S48" s="460"/>
      <c r="T48" s="460"/>
      <c r="U48" s="460"/>
      <c r="V48" s="460"/>
      <c r="W48" s="460"/>
      <c r="X48" s="460"/>
      <c r="Y48" s="460"/>
      <c r="Z48" s="460"/>
    </row>
    <row r="49" spans="18:26" ht="18" hidden="1">
      <c r="R49" s="447" t="s">
        <v>240</v>
      </c>
      <c r="S49" s="447"/>
      <c r="T49" s="447"/>
      <c r="U49" s="447"/>
      <c r="V49" s="447"/>
      <c r="W49" s="447"/>
      <c r="X49" s="447"/>
      <c r="Y49" s="447"/>
      <c r="Z49" s="447"/>
    </row>
    <row r="50" spans="18:26" ht="18" hidden="1">
      <c r="R50" s="447" t="s">
        <v>241</v>
      </c>
      <c r="S50" s="447"/>
      <c r="T50" s="447"/>
      <c r="U50" s="447"/>
      <c r="V50" s="447"/>
      <c r="W50" s="447"/>
      <c r="X50" s="447"/>
      <c r="Y50" s="447"/>
      <c r="Z50" s="447"/>
    </row>
  </sheetData>
  <sheetProtection password="F2A4" sheet="1" objects="1" scenarios="1" selectLockedCells="1"/>
  <mergeCells count="42">
    <mergeCell ref="R46:Z47"/>
    <mergeCell ref="L20:M20"/>
    <mergeCell ref="L21:M21"/>
    <mergeCell ref="R48:Z48"/>
    <mergeCell ref="R49:Z49"/>
    <mergeCell ref="R50:Z50"/>
    <mergeCell ref="A3:B3"/>
    <mergeCell ref="B18:J18"/>
    <mergeCell ref="B19:J19"/>
    <mergeCell ref="B15:J15"/>
    <mergeCell ref="B16:J16"/>
    <mergeCell ref="B20:J20"/>
    <mergeCell ref="B21:J21"/>
    <mergeCell ref="L18:M18"/>
    <mergeCell ref="C3:E3"/>
    <mergeCell ref="L12:M12"/>
    <mergeCell ref="L13:M13"/>
    <mergeCell ref="L14:M14"/>
    <mergeCell ref="A4:M4"/>
    <mergeCell ref="N1:Q20"/>
    <mergeCell ref="B17:J17"/>
    <mergeCell ref="B8:D8"/>
    <mergeCell ref="B5:D5"/>
    <mergeCell ref="B6:D6"/>
    <mergeCell ref="F5:J5"/>
    <mergeCell ref="B7:D7"/>
    <mergeCell ref="A1:M1"/>
    <mergeCell ref="L11:M11"/>
    <mergeCell ref="L10:M10"/>
    <mergeCell ref="L19:M19"/>
    <mergeCell ref="L8:M8"/>
    <mergeCell ref="L7:M7"/>
    <mergeCell ref="A14:J14"/>
    <mergeCell ref="A9:J11"/>
    <mergeCell ref="L9:M9"/>
    <mergeCell ref="A2:M2"/>
    <mergeCell ref="K5:K18"/>
    <mergeCell ref="L6:M6"/>
    <mergeCell ref="L5:M5"/>
    <mergeCell ref="L15:M15"/>
    <mergeCell ref="L16:M16"/>
    <mergeCell ref="L17:M17"/>
  </mergeCells>
  <dataValidations xWindow="235" yWindow="344" count="2">
    <dataValidation type="list" allowBlank="1" showInputMessage="1" showErrorMessage="1" sqref="F6:J8" xr:uid="{00000000-0002-0000-0000-000000000000}">
      <formula1>$L$6:$L$21</formula1>
    </dataValidation>
    <dataValidation type="list" allowBlank="1" showInputMessage="1" showErrorMessage="1" sqref="K3" xr:uid="{00000000-0002-0000-0000-000001000000}">
      <formula1>"1,2"</formula1>
    </dataValidation>
  </dataValidations>
  <pageMargins left="0.7" right="0.7" top="0.75" bottom="0.75" header="0.3" footer="0.3"/>
  <pageSetup scale="67" orientation="landscape" verticalDpi="0" r:id="rId1"/>
  <rowBreaks count="1" manualBreakCount="1">
    <brk id="23" max="16383" man="1"/>
  </row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AK59"/>
  <sheetViews>
    <sheetView showGridLines="0" tabSelected="1" topLeftCell="A18" zoomScaleNormal="100" zoomScaleSheetLayoutView="85" workbookViewId="0">
      <selection activeCell="T22" sqref="T22:W22"/>
    </sheetView>
  </sheetViews>
  <sheetFormatPr defaultColWidth="0" defaultRowHeight="15" zeroHeight="1"/>
  <cols>
    <col min="1" max="1" width="3.28515625" style="12" customWidth="1"/>
    <col min="2" max="2" width="8.42578125" style="12" customWidth="1"/>
    <col min="3" max="3" width="6.85546875" style="12" customWidth="1"/>
    <col min="4" max="5" width="7" style="12" customWidth="1"/>
    <col min="6" max="6" width="6.7109375" style="12" customWidth="1"/>
    <col min="7" max="7" width="6.85546875" style="12" customWidth="1"/>
    <col min="8" max="8" width="7.140625" style="12" customWidth="1"/>
    <col min="9" max="9" width="6.42578125" style="12" customWidth="1"/>
    <col min="10" max="11" width="6.85546875" style="12" customWidth="1"/>
    <col min="12" max="12" width="6.28515625" style="12" customWidth="1"/>
    <col min="13" max="13" width="6.42578125" style="12" customWidth="1"/>
    <col min="14" max="14" width="6.7109375" style="284" customWidth="1"/>
    <col min="15" max="15" width="6.42578125" style="12" customWidth="1"/>
    <col min="16" max="16" width="6.28515625" style="12" customWidth="1"/>
    <col min="17" max="17" width="6.5703125" style="284" customWidth="1"/>
    <col min="18" max="18" width="7.140625" style="12" customWidth="1"/>
    <col min="19" max="20" width="6" style="12" customWidth="1"/>
    <col min="21" max="21" width="7.5703125" style="12" bestFit="1" customWidth="1"/>
    <col min="22" max="22" width="6.42578125" style="405" bestFit="1" customWidth="1"/>
    <col min="23" max="23" width="5.42578125" style="12" customWidth="1"/>
    <col min="24" max="24" width="21.5703125" style="12" customWidth="1"/>
    <col min="25" max="37" width="0" style="12" hidden="1" customWidth="1"/>
    <col min="38" max="16384" width="9.140625" style="12" hidden="1"/>
  </cols>
  <sheetData>
    <row r="1" spans="1:37" ht="24.75" thickBot="1">
      <c r="A1" s="528" t="str">
        <f>"સમયપત્રક  (ધોરણ-"&amp;HOME!$A$6&amp;","&amp;HOME!$A$7&amp;","&amp;HOME!$A$8&amp;")"</f>
        <v>સમયપત્રક  (ધોરણ-6,7,8)</v>
      </c>
      <c r="B1" s="529"/>
      <c r="C1" s="529"/>
      <c r="D1" s="529"/>
      <c r="E1" s="529"/>
      <c r="F1" s="529"/>
      <c r="G1" s="529"/>
      <c r="H1" s="529"/>
      <c r="I1" s="529"/>
      <c r="J1" s="529"/>
      <c r="K1" s="529"/>
      <c r="L1" s="529"/>
      <c r="M1" s="529"/>
      <c r="N1" s="529"/>
      <c r="O1" s="529"/>
      <c r="P1" s="529"/>
      <c r="Q1" s="529"/>
      <c r="R1" s="529"/>
      <c r="S1" s="529"/>
      <c r="T1" s="529"/>
      <c r="U1" s="529"/>
      <c r="V1" s="529"/>
      <c r="W1" s="530"/>
      <c r="X1" s="465"/>
    </row>
    <row r="2" spans="1:37" s="281" customFormat="1" ht="21.75" thickBot="1">
      <c r="A2" s="548" t="s">
        <v>297</v>
      </c>
      <c r="B2" s="549"/>
      <c r="C2" s="463" t="str">
        <f>HOME!C3&amp;",  તા."&amp;HOME!G3&amp;",  જિ."&amp;HOME!I3</f>
        <v>શ્રી નોખાણિયા પં. પ્રા.શાળા,  તા.ભુજ,  જિ.કચ્છ</v>
      </c>
      <c r="D2" s="463"/>
      <c r="E2" s="463"/>
      <c r="F2" s="463"/>
      <c r="G2" s="463"/>
      <c r="H2" s="463"/>
      <c r="I2" s="463"/>
      <c r="J2" s="463"/>
      <c r="K2" s="463"/>
      <c r="L2" s="463"/>
      <c r="M2" s="463"/>
      <c r="N2" s="463"/>
      <c r="O2" s="423" t="str">
        <f>IF(HOME!K3="","",HOME!J3)</f>
        <v>સત્ર :</v>
      </c>
      <c r="P2" s="464">
        <f>IF(HOME!K3="","",HOME!K3)</f>
        <v>1</v>
      </c>
      <c r="Q2" s="464"/>
      <c r="R2" s="424" t="s">
        <v>220</v>
      </c>
      <c r="S2" s="531" t="str">
        <f>HOME!M3</f>
        <v>2026-'27</v>
      </c>
      <c r="T2" s="531"/>
      <c r="U2" s="532"/>
      <c r="V2" s="532"/>
      <c r="W2" s="533"/>
      <c r="X2" s="465"/>
    </row>
    <row r="3" spans="1:37" s="281" customFormat="1" ht="20.25" customHeight="1">
      <c r="A3" s="534" t="s">
        <v>221</v>
      </c>
      <c r="B3" s="535" t="s">
        <v>108</v>
      </c>
      <c r="C3" s="537" t="s">
        <v>109</v>
      </c>
      <c r="D3" s="538"/>
      <c r="E3" s="539"/>
      <c r="F3" s="540" t="s">
        <v>110</v>
      </c>
      <c r="G3" s="538"/>
      <c r="H3" s="539"/>
      <c r="I3" s="540" t="s">
        <v>111</v>
      </c>
      <c r="J3" s="538"/>
      <c r="K3" s="539"/>
      <c r="L3" s="540" t="s">
        <v>112</v>
      </c>
      <c r="M3" s="538"/>
      <c r="N3" s="539"/>
      <c r="O3" s="540" t="s">
        <v>113</v>
      </c>
      <c r="P3" s="538"/>
      <c r="Q3" s="539"/>
      <c r="R3" s="540" t="s">
        <v>114</v>
      </c>
      <c r="S3" s="538"/>
      <c r="T3" s="541"/>
      <c r="U3" s="542" t="s">
        <v>108</v>
      </c>
      <c r="V3" s="543"/>
      <c r="W3" s="544"/>
    </row>
    <row r="4" spans="1:37" s="282" customFormat="1" ht="21" customHeight="1" thickBot="1">
      <c r="A4" s="495"/>
      <c r="B4" s="536"/>
      <c r="C4" s="291" t="str">
        <f>"ધો-"&amp;HOME!$A$6</f>
        <v>ધો-6</v>
      </c>
      <c r="D4" s="292" t="str">
        <f>"ધો-"&amp;HOME!$A$7</f>
        <v>ધો-7</v>
      </c>
      <c r="E4" s="293" t="str">
        <f>"ધો-"&amp;HOME!$A$8</f>
        <v>ધો-8</v>
      </c>
      <c r="F4" s="291" t="str">
        <f>"ધો-"&amp;HOME!$A$6</f>
        <v>ધો-6</v>
      </c>
      <c r="G4" s="292" t="str">
        <f>"ધો-"&amp;HOME!$A$7</f>
        <v>ધો-7</v>
      </c>
      <c r="H4" s="293" t="str">
        <f>"ધો-"&amp;HOME!$A$8</f>
        <v>ધો-8</v>
      </c>
      <c r="I4" s="291" t="str">
        <f>"ધો-"&amp;HOME!$A$6</f>
        <v>ધો-6</v>
      </c>
      <c r="J4" s="292" t="str">
        <f>"ધો-"&amp;HOME!$A$7</f>
        <v>ધો-7</v>
      </c>
      <c r="K4" s="293" t="str">
        <f>"ધો-"&amp;HOME!$A$8</f>
        <v>ધો-8</v>
      </c>
      <c r="L4" s="291" t="str">
        <f>"ધો-"&amp;HOME!$A$6</f>
        <v>ધો-6</v>
      </c>
      <c r="M4" s="292" t="str">
        <f>"ધો-"&amp;HOME!$A$7</f>
        <v>ધો-7</v>
      </c>
      <c r="N4" s="293" t="str">
        <f>"ધો-"&amp;HOME!$A$8</f>
        <v>ધો-8</v>
      </c>
      <c r="O4" s="291" t="str">
        <f>"ધો-"&amp;HOME!$A$6</f>
        <v>ધો-6</v>
      </c>
      <c r="P4" s="292" t="str">
        <f>"ધો-"&amp;HOME!$A$7</f>
        <v>ધો-7</v>
      </c>
      <c r="Q4" s="293" t="str">
        <f>"ધો-"&amp;HOME!$A$8</f>
        <v>ધો-8</v>
      </c>
      <c r="R4" s="291" t="str">
        <f>"ધો-"&amp;HOME!$A$6</f>
        <v>ધો-6</v>
      </c>
      <c r="S4" s="292" t="str">
        <f>"ધો-"&amp;HOME!$A$7</f>
        <v>ધો-7</v>
      </c>
      <c r="T4" s="293" t="str">
        <f>"ધો-"&amp;HOME!$A$8</f>
        <v>ધો-8</v>
      </c>
      <c r="U4" s="545"/>
      <c r="V4" s="546"/>
      <c r="W4" s="547"/>
    </row>
    <row r="5" spans="1:37" ht="25.5" customHeight="1" thickBot="1">
      <c r="A5" s="406"/>
      <c r="B5" s="425" t="s">
        <v>289</v>
      </c>
      <c r="C5" s="526" t="s">
        <v>219</v>
      </c>
      <c r="D5" s="526"/>
      <c r="E5" s="526"/>
      <c r="F5" s="526"/>
      <c r="G5" s="526"/>
      <c r="H5" s="526"/>
      <c r="I5" s="526"/>
      <c r="J5" s="526"/>
      <c r="K5" s="526"/>
      <c r="L5" s="526"/>
      <c r="M5" s="526"/>
      <c r="N5" s="526"/>
      <c r="O5" s="526"/>
      <c r="P5" s="526"/>
      <c r="Q5" s="526"/>
      <c r="R5" s="526"/>
      <c r="S5" s="526"/>
      <c r="T5" s="526"/>
      <c r="U5" s="485" t="s">
        <v>247</v>
      </c>
      <c r="V5" s="486"/>
      <c r="W5" s="487"/>
    </row>
    <row r="6" spans="1:37" ht="25.5" customHeight="1" thickBot="1">
      <c r="A6" s="406"/>
      <c r="B6" s="426" t="s">
        <v>290</v>
      </c>
      <c r="C6" s="527" t="s">
        <v>122</v>
      </c>
      <c r="D6" s="527"/>
      <c r="E6" s="527"/>
      <c r="F6" s="527"/>
      <c r="G6" s="527"/>
      <c r="H6" s="527"/>
      <c r="I6" s="527"/>
      <c r="J6" s="527"/>
      <c r="K6" s="527"/>
      <c r="L6" s="527"/>
      <c r="M6" s="527"/>
      <c r="N6" s="527"/>
      <c r="O6" s="527"/>
      <c r="P6" s="527"/>
      <c r="Q6" s="527"/>
      <c r="R6" s="527"/>
      <c r="S6" s="527"/>
      <c r="T6" s="527"/>
      <c r="U6" s="523" t="s">
        <v>291</v>
      </c>
      <c r="V6" s="524"/>
      <c r="W6" s="525"/>
    </row>
    <row r="7" spans="1:37" ht="18.75" customHeight="1">
      <c r="A7" s="495">
        <v>1</v>
      </c>
      <c r="B7" s="502" t="s">
        <v>298</v>
      </c>
      <c r="C7" s="315" t="s">
        <v>286</v>
      </c>
      <c r="D7" s="312" t="s">
        <v>287</v>
      </c>
      <c r="E7" s="322" t="s">
        <v>288</v>
      </c>
      <c r="F7" s="315" t="s">
        <v>286</v>
      </c>
      <c r="G7" s="312" t="s">
        <v>287</v>
      </c>
      <c r="H7" s="322" t="s">
        <v>288</v>
      </c>
      <c r="I7" s="315" t="s">
        <v>286</v>
      </c>
      <c r="J7" s="312" t="s">
        <v>287</v>
      </c>
      <c r="K7" s="322" t="s">
        <v>288</v>
      </c>
      <c r="L7" s="315" t="s">
        <v>286</v>
      </c>
      <c r="M7" s="312" t="s">
        <v>287</v>
      </c>
      <c r="N7" s="322" t="s">
        <v>288</v>
      </c>
      <c r="O7" s="315" t="s">
        <v>286</v>
      </c>
      <c r="P7" s="312" t="s">
        <v>287</v>
      </c>
      <c r="Q7" s="322" t="s">
        <v>288</v>
      </c>
      <c r="R7" s="313" t="s">
        <v>287</v>
      </c>
      <c r="S7" s="312" t="s">
        <v>288</v>
      </c>
      <c r="T7" s="314" t="s">
        <v>286</v>
      </c>
      <c r="U7" s="485" t="s">
        <v>292</v>
      </c>
      <c r="V7" s="486"/>
      <c r="W7" s="487"/>
    </row>
    <row r="8" spans="1:37" s="283" customFormat="1" ht="18.75" customHeight="1">
      <c r="A8" s="495"/>
      <c r="B8" s="497"/>
      <c r="C8" s="408" t="s">
        <v>269</v>
      </c>
      <c r="D8" s="409" t="s">
        <v>87</v>
      </c>
      <c r="E8" s="410" t="s">
        <v>86</v>
      </c>
      <c r="F8" s="408" t="s">
        <v>269</v>
      </c>
      <c r="G8" s="409" t="s">
        <v>87</v>
      </c>
      <c r="H8" s="410" t="s">
        <v>86</v>
      </c>
      <c r="I8" s="408" t="s">
        <v>269</v>
      </c>
      <c r="J8" s="409" t="s">
        <v>87</v>
      </c>
      <c r="K8" s="410" t="s">
        <v>86</v>
      </c>
      <c r="L8" s="408" t="s">
        <v>269</v>
      </c>
      <c r="M8" s="409" t="s">
        <v>87</v>
      </c>
      <c r="N8" s="416" t="s">
        <v>86</v>
      </c>
      <c r="O8" s="408" t="s">
        <v>269</v>
      </c>
      <c r="P8" s="409" t="s">
        <v>87</v>
      </c>
      <c r="Q8" s="416" t="s">
        <v>86</v>
      </c>
      <c r="R8" s="411" t="s">
        <v>91</v>
      </c>
      <c r="S8" s="409" t="s">
        <v>267</v>
      </c>
      <c r="T8" s="412" t="s">
        <v>91</v>
      </c>
      <c r="U8" s="488"/>
      <c r="V8" s="489"/>
      <c r="W8" s="490"/>
    </row>
    <row r="9" spans="1:37" ht="18.75" customHeight="1">
      <c r="A9" s="495">
        <v>2</v>
      </c>
      <c r="B9" s="497" t="s">
        <v>299</v>
      </c>
      <c r="C9" s="319" t="s">
        <v>286</v>
      </c>
      <c r="D9" s="317" t="s">
        <v>287</v>
      </c>
      <c r="E9" s="323" t="s">
        <v>288</v>
      </c>
      <c r="F9" s="319" t="s">
        <v>286</v>
      </c>
      <c r="G9" s="317" t="s">
        <v>287</v>
      </c>
      <c r="H9" s="323" t="s">
        <v>288</v>
      </c>
      <c r="I9" s="319" t="s">
        <v>286</v>
      </c>
      <c r="J9" s="317" t="s">
        <v>287</v>
      </c>
      <c r="K9" s="323" t="s">
        <v>288</v>
      </c>
      <c r="L9" s="319" t="s">
        <v>286</v>
      </c>
      <c r="M9" s="317" t="s">
        <v>287</v>
      </c>
      <c r="N9" s="323" t="s">
        <v>288</v>
      </c>
      <c r="O9" s="319" t="s">
        <v>286</v>
      </c>
      <c r="P9" s="317" t="s">
        <v>287</v>
      </c>
      <c r="Q9" s="323" t="s">
        <v>288</v>
      </c>
      <c r="R9" s="401" t="s">
        <v>288</v>
      </c>
      <c r="S9" s="321" t="s">
        <v>286</v>
      </c>
      <c r="T9" s="350" t="s">
        <v>287</v>
      </c>
      <c r="U9" s="488" t="s">
        <v>293</v>
      </c>
      <c r="V9" s="489"/>
      <c r="W9" s="490"/>
    </row>
    <row r="10" spans="1:37" s="283" customFormat="1" ht="18.75" customHeight="1" thickBot="1">
      <c r="A10" s="495"/>
      <c r="B10" s="498"/>
      <c r="C10" s="413" t="s">
        <v>90</v>
      </c>
      <c r="D10" s="414" t="s">
        <v>268</v>
      </c>
      <c r="E10" s="415" t="s">
        <v>89</v>
      </c>
      <c r="F10" s="413" t="s">
        <v>90</v>
      </c>
      <c r="G10" s="414" t="s">
        <v>268</v>
      </c>
      <c r="H10" s="415" t="s">
        <v>89</v>
      </c>
      <c r="I10" s="413" t="s">
        <v>90</v>
      </c>
      <c r="J10" s="414" t="s">
        <v>268</v>
      </c>
      <c r="K10" s="415" t="s">
        <v>89</v>
      </c>
      <c r="L10" s="413" t="s">
        <v>269</v>
      </c>
      <c r="M10" s="414" t="s">
        <v>268</v>
      </c>
      <c r="N10" s="415" t="s">
        <v>89</v>
      </c>
      <c r="O10" s="413" t="s">
        <v>90</v>
      </c>
      <c r="P10" s="414" t="s">
        <v>268</v>
      </c>
      <c r="Q10" s="415" t="s">
        <v>89</v>
      </c>
      <c r="R10" s="411" t="s">
        <v>267</v>
      </c>
      <c r="S10" s="409" t="s">
        <v>91</v>
      </c>
      <c r="T10" s="412" t="s">
        <v>94</v>
      </c>
      <c r="U10" s="488"/>
      <c r="V10" s="489"/>
      <c r="W10" s="490"/>
    </row>
    <row r="11" spans="1:37" ht="17.25" customHeight="1">
      <c r="A11" s="507"/>
      <c r="B11" s="508" t="s">
        <v>128</v>
      </c>
      <c r="C11" s="510" t="s">
        <v>129</v>
      </c>
      <c r="D11" s="511"/>
      <c r="E11" s="511"/>
      <c r="F11" s="511"/>
      <c r="G11" s="511"/>
      <c r="H11" s="511"/>
      <c r="I11" s="511"/>
      <c r="J11" s="511"/>
      <c r="K11" s="511"/>
      <c r="L11" s="511"/>
      <c r="M11" s="511"/>
      <c r="N11" s="511"/>
      <c r="O11" s="511"/>
      <c r="P11" s="511"/>
      <c r="Q11" s="512"/>
      <c r="R11" s="320" t="s">
        <v>287</v>
      </c>
      <c r="S11" s="321" t="s">
        <v>288</v>
      </c>
      <c r="T11" s="350" t="s">
        <v>286</v>
      </c>
      <c r="U11" s="488" t="s">
        <v>294</v>
      </c>
      <c r="V11" s="489"/>
      <c r="W11" s="490"/>
      <c r="AK11" s="309" t="s">
        <v>236</v>
      </c>
    </row>
    <row r="12" spans="1:37" ht="18" customHeight="1" thickBot="1">
      <c r="A12" s="507"/>
      <c r="B12" s="509"/>
      <c r="C12" s="513"/>
      <c r="D12" s="514"/>
      <c r="E12" s="514"/>
      <c r="F12" s="514"/>
      <c r="G12" s="514"/>
      <c r="H12" s="514"/>
      <c r="I12" s="514"/>
      <c r="J12" s="514"/>
      <c r="K12" s="514"/>
      <c r="L12" s="514"/>
      <c r="M12" s="514"/>
      <c r="N12" s="514"/>
      <c r="O12" s="514"/>
      <c r="P12" s="514"/>
      <c r="Q12" s="515"/>
      <c r="R12" s="297" t="s">
        <v>87</v>
      </c>
      <c r="S12" s="296" t="s">
        <v>86</v>
      </c>
      <c r="T12" s="301" t="s">
        <v>269</v>
      </c>
      <c r="U12" s="504"/>
      <c r="V12" s="505"/>
      <c r="W12" s="506"/>
    </row>
    <row r="13" spans="1:37" ht="18.75" customHeight="1">
      <c r="A13" s="495">
        <v>3</v>
      </c>
      <c r="B13" s="502" t="s">
        <v>255</v>
      </c>
      <c r="C13" s="313" t="s">
        <v>288</v>
      </c>
      <c r="D13" s="312" t="s">
        <v>286</v>
      </c>
      <c r="E13" s="314" t="s">
        <v>287</v>
      </c>
      <c r="F13" s="313" t="s">
        <v>288</v>
      </c>
      <c r="G13" s="312" t="s">
        <v>286</v>
      </c>
      <c r="H13" s="314" t="s">
        <v>287</v>
      </c>
      <c r="I13" s="313" t="s">
        <v>288</v>
      </c>
      <c r="J13" s="312" t="s">
        <v>286</v>
      </c>
      <c r="K13" s="314" t="s">
        <v>287</v>
      </c>
      <c r="L13" s="313" t="s">
        <v>288</v>
      </c>
      <c r="M13" s="312" t="s">
        <v>286</v>
      </c>
      <c r="N13" s="314" t="s">
        <v>287</v>
      </c>
      <c r="O13" s="313" t="s">
        <v>288</v>
      </c>
      <c r="P13" s="312" t="s">
        <v>286</v>
      </c>
      <c r="Q13" s="314" t="s">
        <v>287</v>
      </c>
      <c r="R13" s="516" t="s">
        <v>132</v>
      </c>
      <c r="S13" s="511"/>
      <c r="T13" s="517"/>
      <c r="U13" s="520" t="s">
        <v>295</v>
      </c>
      <c r="V13" s="521"/>
      <c r="W13" s="522"/>
    </row>
    <row r="14" spans="1:37" s="283" customFormat="1" ht="18.75" customHeight="1" thickBot="1">
      <c r="A14" s="495"/>
      <c r="B14" s="497"/>
      <c r="C14" s="411" t="s">
        <v>86</v>
      </c>
      <c r="D14" s="409" t="s">
        <v>269</v>
      </c>
      <c r="E14" s="417" t="s">
        <v>87</v>
      </c>
      <c r="F14" s="411" t="s">
        <v>86</v>
      </c>
      <c r="G14" s="409" t="s">
        <v>269</v>
      </c>
      <c r="H14" s="417" t="s">
        <v>87</v>
      </c>
      <c r="I14" s="411" t="s">
        <v>86</v>
      </c>
      <c r="J14" s="409" t="s">
        <v>269</v>
      </c>
      <c r="K14" s="417" t="s">
        <v>87</v>
      </c>
      <c r="L14" s="411" t="s">
        <v>86</v>
      </c>
      <c r="M14" s="409" t="s">
        <v>269</v>
      </c>
      <c r="N14" s="417" t="s">
        <v>87</v>
      </c>
      <c r="O14" s="411" t="s">
        <v>86</v>
      </c>
      <c r="P14" s="409" t="s">
        <v>269</v>
      </c>
      <c r="Q14" s="417" t="s">
        <v>87</v>
      </c>
      <c r="R14" s="518"/>
      <c r="S14" s="514"/>
      <c r="T14" s="519"/>
      <c r="U14" s="523"/>
      <c r="V14" s="524"/>
      <c r="W14" s="525"/>
    </row>
    <row r="15" spans="1:37" ht="18.75" customHeight="1">
      <c r="A15" s="495">
        <v>4</v>
      </c>
      <c r="B15" s="497" t="s">
        <v>248</v>
      </c>
      <c r="C15" s="316" t="s">
        <v>288</v>
      </c>
      <c r="D15" s="317" t="s">
        <v>286</v>
      </c>
      <c r="E15" s="318" t="s">
        <v>287</v>
      </c>
      <c r="F15" s="316" t="s">
        <v>288</v>
      </c>
      <c r="G15" s="317" t="s">
        <v>286</v>
      </c>
      <c r="H15" s="318" t="s">
        <v>287</v>
      </c>
      <c r="I15" s="316" t="s">
        <v>288</v>
      </c>
      <c r="J15" s="317" t="s">
        <v>286</v>
      </c>
      <c r="K15" s="318" t="s">
        <v>287</v>
      </c>
      <c r="L15" s="316" t="s">
        <v>288</v>
      </c>
      <c r="M15" s="317" t="s">
        <v>286</v>
      </c>
      <c r="N15" s="318" t="s">
        <v>287</v>
      </c>
      <c r="O15" s="316" t="s">
        <v>288</v>
      </c>
      <c r="P15" s="317" t="s">
        <v>286</v>
      </c>
      <c r="Q15" s="318" t="s">
        <v>287</v>
      </c>
      <c r="R15" s="313" t="s">
        <v>288</v>
      </c>
      <c r="S15" s="312" t="s">
        <v>286</v>
      </c>
      <c r="T15" s="349" t="s">
        <v>287</v>
      </c>
      <c r="U15" s="485" t="s">
        <v>118</v>
      </c>
      <c r="V15" s="486"/>
      <c r="W15" s="487"/>
    </row>
    <row r="16" spans="1:37" s="283" customFormat="1" ht="18.75" customHeight="1" thickBot="1">
      <c r="A16" s="495"/>
      <c r="B16" s="498"/>
      <c r="C16" s="418" t="s">
        <v>89</v>
      </c>
      <c r="D16" s="414" t="s">
        <v>269</v>
      </c>
      <c r="E16" s="419" t="s">
        <v>268</v>
      </c>
      <c r="F16" s="418" t="s">
        <v>89</v>
      </c>
      <c r="G16" s="414" t="s">
        <v>90</v>
      </c>
      <c r="H16" s="419" t="s">
        <v>268</v>
      </c>
      <c r="I16" s="418" t="s">
        <v>89</v>
      </c>
      <c r="J16" s="414" t="s">
        <v>90</v>
      </c>
      <c r="K16" s="419" t="s">
        <v>268</v>
      </c>
      <c r="L16" s="418" t="s">
        <v>89</v>
      </c>
      <c r="M16" s="414" t="s">
        <v>90</v>
      </c>
      <c r="N16" s="419" t="s">
        <v>268</v>
      </c>
      <c r="O16" s="418" t="s">
        <v>89</v>
      </c>
      <c r="P16" s="414" t="s">
        <v>90</v>
      </c>
      <c r="Q16" s="419" t="s">
        <v>268</v>
      </c>
      <c r="R16" s="294" t="s">
        <v>86</v>
      </c>
      <c r="S16" s="295" t="s">
        <v>95</v>
      </c>
      <c r="T16" s="300" t="s">
        <v>268</v>
      </c>
      <c r="U16" s="488"/>
      <c r="V16" s="489"/>
      <c r="W16" s="490"/>
    </row>
    <row r="17" spans="1:23" ht="27" customHeight="1" thickBot="1">
      <c r="A17" s="406"/>
      <c r="B17" s="422" t="s">
        <v>249</v>
      </c>
      <c r="C17" s="476" t="s">
        <v>137</v>
      </c>
      <c r="D17" s="477"/>
      <c r="E17" s="477"/>
      <c r="F17" s="477"/>
      <c r="G17" s="477"/>
      <c r="H17" s="477"/>
      <c r="I17" s="477"/>
      <c r="J17" s="477"/>
      <c r="K17" s="477"/>
      <c r="L17" s="477"/>
      <c r="M17" s="477"/>
      <c r="N17" s="477"/>
      <c r="O17" s="477"/>
      <c r="P17" s="477"/>
      <c r="Q17" s="478"/>
      <c r="R17" s="319" t="s">
        <v>287</v>
      </c>
      <c r="S17" s="317" t="s">
        <v>286</v>
      </c>
      <c r="T17" s="325" t="s">
        <v>288</v>
      </c>
      <c r="U17" s="488" t="s">
        <v>296</v>
      </c>
      <c r="V17" s="489"/>
      <c r="W17" s="490"/>
    </row>
    <row r="18" spans="1:23" ht="18.75" customHeight="1" thickBot="1">
      <c r="A18" s="495">
        <v>5</v>
      </c>
      <c r="B18" s="502" t="s">
        <v>250</v>
      </c>
      <c r="C18" s="313" t="s">
        <v>287</v>
      </c>
      <c r="D18" s="312" t="s">
        <v>288</v>
      </c>
      <c r="E18" s="314" t="s">
        <v>286</v>
      </c>
      <c r="F18" s="313" t="s">
        <v>287</v>
      </c>
      <c r="G18" s="312" t="s">
        <v>288</v>
      </c>
      <c r="H18" s="314" t="s">
        <v>286</v>
      </c>
      <c r="I18" s="313" t="s">
        <v>287</v>
      </c>
      <c r="J18" s="312" t="s">
        <v>288</v>
      </c>
      <c r="K18" s="314" t="s">
        <v>286</v>
      </c>
      <c r="L18" s="313" t="s">
        <v>287</v>
      </c>
      <c r="M18" s="312" t="s">
        <v>288</v>
      </c>
      <c r="N18" s="314" t="s">
        <v>286</v>
      </c>
      <c r="O18" s="313" t="s">
        <v>287</v>
      </c>
      <c r="P18" s="312" t="s">
        <v>288</v>
      </c>
      <c r="Q18" s="314" t="s">
        <v>286</v>
      </c>
      <c r="R18" s="298" t="s">
        <v>268</v>
      </c>
      <c r="S18" s="299" t="s">
        <v>94</v>
      </c>
      <c r="T18" s="351" t="s">
        <v>267</v>
      </c>
      <c r="U18" s="504"/>
      <c r="V18" s="505"/>
      <c r="W18" s="506"/>
    </row>
    <row r="19" spans="1:23" s="283" customFormat="1" ht="18.75" customHeight="1">
      <c r="A19" s="495"/>
      <c r="B19" s="497"/>
      <c r="C19" s="411" t="s">
        <v>87</v>
      </c>
      <c r="D19" s="409" t="s">
        <v>86</v>
      </c>
      <c r="E19" s="417" t="s">
        <v>269</v>
      </c>
      <c r="F19" s="411" t="s">
        <v>87</v>
      </c>
      <c r="G19" s="409" t="s">
        <v>86</v>
      </c>
      <c r="H19" s="417" t="s">
        <v>269</v>
      </c>
      <c r="I19" s="411" t="s">
        <v>87</v>
      </c>
      <c r="J19" s="409" t="s">
        <v>86</v>
      </c>
      <c r="K19" s="417" t="s">
        <v>269</v>
      </c>
      <c r="L19" s="411" t="s">
        <v>87</v>
      </c>
      <c r="M19" s="409" t="s">
        <v>86</v>
      </c>
      <c r="N19" s="417" t="s">
        <v>269</v>
      </c>
      <c r="O19" s="411" t="s">
        <v>87</v>
      </c>
      <c r="P19" s="409" t="s">
        <v>86</v>
      </c>
      <c r="Q19" s="417" t="s">
        <v>269</v>
      </c>
      <c r="R19" s="481" t="s">
        <v>140</v>
      </c>
      <c r="S19" s="482"/>
      <c r="T19" s="482"/>
      <c r="U19" s="483"/>
      <c r="V19" s="483"/>
      <c r="W19" s="484"/>
    </row>
    <row r="20" spans="1:23" ht="18.75" customHeight="1">
      <c r="A20" s="495">
        <v>6</v>
      </c>
      <c r="B20" s="497" t="s">
        <v>251</v>
      </c>
      <c r="C20" s="316" t="s">
        <v>287</v>
      </c>
      <c r="D20" s="317" t="s">
        <v>288</v>
      </c>
      <c r="E20" s="318" t="s">
        <v>286</v>
      </c>
      <c r="F20" s="316" t="s">
        <v>287</v>
      </c>
      <c r="G20" s="317" t="s">
        <v>288</v>
      </c>
      <c r="H20" s="318" t="s">
        <v>286</v>
      </c>
      <c r="I20" s="316" t="s">
        <v>287</v>
      </c>
      <c r="J20" s="317" t="s">
        <v>288</v>
      </c>
      <c r="K20" s="318" t="s">
        <v>286</v>
      </c>
      <c r="L20" s="316" t="s">
        <v>287</v>
      </c>
      <c r="M20" s="317" t="s">
        <v>288</v>
      </c>
      <c r="N20" s="318" t="s">
        <v>286</v>
      </c>
      <c r="O20" s="316" t="s">
        <v>287</v>
      </c>
      <c r="P20" s="317" t="s">
        <v>288</v>
      </c>
      <c r="Q20" s="318" t="s">
        <v>286</v>
      </c>
      <c r="R20" s="479" t="str">
        <f>HOME!E6</f>
        <v>N.M.</v>
      </c>
      <c r="S20" s="480"/>
      <c r="T20" s="473" t="str">
        <f>HOME!F6&amp;IF(HOME!G6="","",", "&amp;HOME!G6)&amp;IF(HOME!H6="","",", "&amp;HOME!H6)&amp;IF(HOME!I6="","",", "&amp;HOME!I6)&amp;IF(HOME!J6="","",", "&amp;HOME!J6)</f>
        <v>સા.વિ., હિન્દી, સર્વાંગી, કમ્પ્યુટર</v>
      </c>
      <c r="U20" s="474"/>
      <c r="V20" s="474"/>
      <c r="W20" s="475"/>
    </row>
    <row r="21" spans="1:23" s="283" customFormat="1" ht="18.75" customHeight="1" thickBot="1">
      <c r="A21" s="495"/>
      <c r="B21" s="498"/>
      <c r="C21" s="418" t="s">
        <v>268</v>
      </c>
      <c r="D21" s="414" t="s">
        <v>89</v>
      </c>
      <c r="E21" s="419" t="s">
        <v>90</v>
      </c>
      <c r="F21" s="418" t="s">
        <v>268</v>
      </c>
      <c r="G21" s="414" t="s">
        <v>89</v>
      </c>
      <c r="H21" s="419" t="s">
        <v>90</v>
      </c>
      <c r="I21" s="418" t="s">
        <v>268</v>
      </c>
      <c r="J21" s="414" t="s">
        <v>89</v>
      </c>
      <c r="K21" s="419" t="s">
        <v>90</v>
      </c>
      <c r="L21" s="418" t="s">
        <v>268</v>
      </c>
      <c r="M21" s="414" t="s">
        <v>89</v>
      </c>
      <c r="N21" s="419" t="s">
        <v>90</v>
      </c>
      <c r="O21" s="418" t="s">
        <v>268</v>
      </c>
      <c r="P21" s="414" t="s">
        <v>89</v>
      </c>
      <c r="Q21" s="419" t="s">
        <v>90</v>
      </c>
      <c r="R21" s="479" t="str">
        <f>HOME!E7</f>
        <v>K.O.</v>
      </c>
      <c r="S21" s="480"/>
      <c r="T21" s="473" t="str">
        <f>HOME!F7&amp;IF(HOME!G7="","",", "&amp;HOME!G7)&amp;IF(HOME!H7="","",", "&amp;HOME!H7)&amp;IF(HOME!I7="","",", "&amp;HOME!I7)&amp;IF(HOME!J7="","",", "&amp;HOME!J7)</f>
        <v>વિજ્ઞાન, ગણિત, સર્વાંગી, કમ્પ્યુટર</v>
      </c>
      <c r="U21" s="474"/>
      <c r="V21" s="474"/>
      <c r="W21" s="475"/>
    </row>
    <row r="22" spans="1:23" ht="27" customHeight="1" thickBot="1">
      <c r="A22" s="406"/>
      <c r="B22" s="422" t="s">
        <v>252</v>
      </c>
      <c r="C22" s="476" t="s">
        <v>129</v>
      </c>
      <c r="D22" s="477"/>
      <c r="E22" s="477"/>
      <c r="F22" s="477"/>
      <c r="G22" s="477"/>
      <c r="H22" s="477"/>
      <c r="I22" s="477"/>
      <c r="J22" s="477"/>
      <c r="K22" s="477"/>
      <c r="L22" s="477"/>
      <c r="M22" s="477"/>
      <c r="N22" s="477"/>
      <c r="O22" s="477"/>
      <c r="P22" s="477"/>
      <c r="Q22" s="478"/>
      <c r="R22" s="479" t="str">
        <f>HOME!E8</f>
        <v>B.J.</v>
      </c>
      <c r="S22" s="480"/>
      <c r="T22" s="750" t="str">
        <f>HOME!F8&amp;IF(HOME!G8="","",", "&amp;HOME!G8)&amp;IF(HOME!H8="","",", "&amp;HOME!H8)&amp;IF(HOME!I8="","",", "&amp;HOME!I8)&amp;IF(HOME!J8="","",", "&amp;HOME!J8)</f>
        <v>ગુજરાતી, અંગ્રેજી, સંસ્કૃત, કમ્પ્યુટર, સર્વાંગી</v>
      </c>
      <c r="U22" s="751"/>
      <c r="V22" s="751"/>
      <c r="W22" s="752"/>
    </row>
    <row r="23" spans="1:23" ht="18.75" customHeight="1">
      <c r="A23" s="495">
        <v>7</v>
      </c>
      <c r="B23" s="502" t="s">
        <v>253</v>
      </c>
      <c r="C23" s="315" t="s">
        <v>286</v>
      </c>
      <c r="D23" s="312" t="s">
        <v>287</v>
      </c>
      <c r="E23" s="407" t="s">
        <v>288</v>
      </c>
      <c r="F23" s="315" t="s">
        <v>286</v>
      </c>
      <c r="G23" s="312" t="s">
        <v>287</v>
      </c>
      <c r="H23" s="407" t="s">
        <v>288</v>
      </c>
      <c r="I23" s="315" t="s">
        <v>286</v>
      </c>
      <c r="J23" s="312" t="s">
        <v>288</v>
      </c>
      <c r="K23" s="407" t="s">
        <v>287</v>
      </c>
      <c r="L23" s="315" t="s">
        <v>286</v>
      </c>
      <c r="M23" s="312" t="s">
        <v>288</v>
      </c>
      <c r="N23" s="407" t="s">
        <v>287</v>
      </c>
      <c r="O23" s="315" t="s">
        <v>287</v>
      </c>
      <c r="P23" s="312" t="s">
        <v>288</v>
      </c>
      <c r="Q23" s="407" t="s">
        <v>286</v>
      </c>
      <c r="R23" s="481" t="s">
        <v>144</v>
      </c>
      <c r="S23" s="482"/>
      <c r="T23" s="482"/>
      <c r="U23" s="482"/>
      <c r="V23" s="482"/>
      <c r="W23" s="503"/>
    </row>
    <row r="24" spans="1:23" s="283" customFormat="1" ht="18.75" customHeight="1">
      <c r="A24" s="495"/>
      <c r="B24" s="497"/>
      <c r="C24" s="411" t="s">
        <v>90</v>
      </c>
      <c r="D24" s="409" t="s">
        <v>87</v>
      </c>
      <c r="E24" s="420" t="s">
        <v>267</v>
      </c>
      <c r="F24" s="411" t="s">
        <v>95</v>
      </c>
      <c r="G24" s="409" t="s">
        <v>87</v>
      </c>
      <c r="H24" s="420" t="s">
        <v>86</v>
      </c>
      <c r="I24" s="411" t="s">
        <v>94</v>
      </c>
      <c r="J24" s="409" t="s">
        <v>89</v>
      </c>
      <c r="K24" s="420" t="s">
        <v>87</v>
      </c>
      <c r="L24" s="411" t="s">
        <v>271</v>
      </c>
      <c r="M24" s="409" t="s">
        <v>267</v>
      </c>
      <c r="N24" s="420" t="s">
        <v>268</v>
      </c>
      <c r="O24" s="411" t="s">
        <v>87</v>
      </c>
      <c r="P24" s="409" t="s">
        <v>86</v>
      </c>
      <c r="Q24" s="420" t="s">
        <v>95</v>
      </c>
      <c r="R24" s="326" t="s">
        <v>145</v>
      </c>
      <c r="S24" s="327">
        <f>HOME!A6</f>
        <v>6</v>
      </c>
      <c r="T24" s="499" t="str">
        <f>TRIM(LEFT(SUBSTITUTE(HOME!B6," ",REPT(" ",100)),100))&amp;" "&amp;MID(HOME!B6,FIND(" ",HOME!B6)+1,FIND(" ",HOME!B6,FIND(" ",HOME!B6)+1)-1-FIND(" ",HOME!B6))&amp;" ("&amp;HOME!E6&amp;")"</f>
        <v>મહેતા નિરાલી (N.M.)</v>
      </c>
      <c r="U24" s="500"/>
      <c r="V24" s="500"/>
      <c r="W24" s="501"/>
    </row>
    <row r="25" spans="1:23" ht="18.75" customHeight="1">
      <c r="A25" s="495">
        <v>8</v>
      </c>
      <c r="B25" s="497" t="s">
        <v>254</v>
      </c>
      <c r="C25" s="316" t="s">
        <v>288</v>
      </c>
      <c r="D25" s="317" t="s">
        <v>286</v>
      </c>
      <c r="E25" s="324" t="s">
        <v>287</v>
      </c>
      <c r="F25" s="316" t="s">
        <v>286</v>
      </c>
      <c r="G25" s="317" t="s">
        <v>287</v>
      </c>
      <c r="H25" s="324" t="s">
        <v>288</v>
      </c>
      <c r="I25" s="316" t="s">
        <v>288</v>
      </c>
      <c r="J25" s="317" t="s">
        <v>287</v>
      </c>
      <c r="K25" s="324" t="s">
        <v>286</v>
      </c>
      <c r="L25" s="316" t="s">
        <v>288</v>
      </c>
      <c r="M25" s="317" t="s">
        <v>287</v>
      </c>
      <c r="N25" s="324" t="s">
        <v>286</v>
      </c>
      <c r="O25" s="316" t="s">
        <v>287</v>
      </c>
      <c r="P25" s="317" t="s">
        <v>286</v>
      </c>
      <c r="Q25" s="324" t="s">
        <v>288</v>
      </c>
      <c r="R25" s="326" t="s">
        <v>145</v>
      </c>
      <c r="S25" s="327">
        <f>HOME!A7</f>
        <v>7</v>
      </c>
      <c r="T25" s="499" t="str">
        <f>TRIM(LEFT(SUBSTITUTE(HOME!B7," ",REPT(" ",100)),100))&amp;" "&amp;MID(HOME!B7,FIND(" ",HOME!B7)+1,FIND(" ",HOME!B7,FIND(" ",HOME!B7)+1)-1-FIND(" ",HOME!B7))&amp;" ("&amp;HOME!E7&amp;")"</f>
        <v>ઓડેદરા કેશુભાઈ (K.O.)</v>
      </c>
      <c r="U25" s="500"/>
      <c r="V25" s="500"/>
      <c r="W25" s="501"/>
    </row>
    <row r="26" spans="1:23" s="283" customFormat="1" ht="18.75" customHeight="1" thickBot="1">
      <c r="A26" s="496"/>
      <c r="B26" s="498"/>
      <c r="C26" s="418" t="s">
        <v>86</v>
      </c>
      <c r="D26" s="414" t="s">
        <v>90</v>
      </c>
      <c r="E26" s="421" t="s">
        <v>87</v>
      </c>
      <c r="F26" s="418" t="s">
        <v>278</v>
      </c>
      <c r="G26" s="414" t="s">
        <v>268</v>
      </c>
      <c r="H26" s="421" t="s">
        <v>86</v>
      </c>
      <c r="I26" s="418" t="s">
        <v>89</v>
      </c>
      <c r="J26" s="414" t="s">
        <v>268</v>
      </c>
      <c r="K26" s="421" t="s">
        <v>278</v>
      </c>
      <c r="L26" s="418" t="s">
        <v>267</v>
      </c>
      <c r="M26" s="414" t="s">
        <v>271</v>
      </c>
      <c r="N26" s="421" t="s">
        <v>271</v>
      </c>
      <c r="O26" s="418" t="s">
        <v>268</v>
      </c>
      <c r="P26" s="414" t="s">
        <v>278</v>
      </c>
      <c r="Q26" s="421" t="s">
        <v>89</v>
      </c>
      <c r="R26" s="328" t="s">
        <v>145</v>
      </c>
      <c r="S26" s="327">
        <f>HOME!A8</f>
        <v>8</v>
      </c>
      <c r="T26" s="499" t="str">
        <f>TRIM(LEFT(SUBSTITUTE(HOME!B8," ",REPT(" ",100)),100))&amp;" "&amp;MID(HOME!B8,FIND(" ",HOME!B8)+1,FIND(" ",HOME!B8,FIND(" ",HOME!B8)+1)-1-FIND(" ",HOME!B8))&amp;" ("&amp;HOME!E8&amp;")"</f>
        <v>બુચ બ્રિજેશ (B.J.)</v>
      </c>
      <c r="U26" s="500"/>
      <c r="V26" s="500"/>
      <c r="W26" s="501"/>
    </row>
    <row r="27" spans="1:23" s="283" customFormat="1" ht="18" customHeight="1">
      <c r="A27" s="491" t="s">
        <v>234</v>
      </c>
      <c r="B27" s="492"/>
      <c r="C27" s="290"/>
      <c r="D27" s="302" t="str">
        <f>"ધો-"&amp;HOME!$A$6</f>
        <v>ધો-6</v>
      </c>
      <c r="E27" s="302" t="str">
        <f>"ધો-"&amp;HOME!$A$7</f>
        <v>ધો-7</v>
      </c>
      <c r="F27" s="302" t="str">
        <f>"ધો-"&amp;HOME!$A$8</f>
        <v>ધો-8</v>
      </c>
      <c r="G27" s="303" t="s">
        <v>233</v>
      </c>
      <c r="H27" s="467" t="s">
        <v>235</v>
      </c>
      <c r="I27" s="468"/>
      <c r="J27" s="304"/>
      <c r="K27" s="402" t="s">
        <v>86</v>
      </c>
      <c r="L27" s="403" t="s">
        <v>90</v>
      </c>
      <c r="M27" s="403" t="s">
        <v>89</v>
      </c>
      <c r="N27" s="403" t="s">
        <v>267</v>
      </c>
      <c r="O27" s="403" t="s">
        <v>87</v>
      </c>
      <c r="P27" s="403" t="s">
        <v>268</v>
      </c>
      <c r="Q27" s="403" t="s">
        <v>269</v>
      </c>
      <c r="R27" s="403" t="s">
        <v>91</v>
      </c>
      <c r="S27" s="403" t="s">
        <v>94</v>
      </c>
      <c r="T27" s="403" t="s">
        <v>95</v>
      </c>
      <c r="U27" s="404" t="s">
        <v>271</v>
      </c>
      <c r="V27" s="404" t="s">
        <v>278</v>
      </c>
      <c r="W27" s="303" t="s">
        <v>186</v>
      </c>
    </row>
    <row r="28" spans="1:23" ht="15" customHeight="1">
      <c r="A28" s="491"/>
      <c r="B28" s="492"/>
      <c r="C28" s="329" t="str">
        <f>HOME!E6</f>
        <v>N.M.</v>
      </c>
      <c r="D28" s="330">
        <f>D45</f>
        <v>15</v>
      </c>
      <c r="E28" s="330">
        <f>D52</f>
        <v>15</v>
      </c>
      <c r="F28" s="330">
        <f>D59</f>
        <v>15</v>
      </c>
      <c r="G28" s="331">
        <f>SUM(D28:F28)</f>
        <v>45</v>
      </c>
      <c r="H28" s="469"/>
      <c r="I28" s="470"/>
      <c r="J28" s="307" t="str">
        <f>"ધો-"&amp;HOME!A6</f>
        <v>ધો-6</v>
      </c>
      <c r="K28" s="330">
        <f>IF(K$27="","",K45)</f>
        <v>7</v>
      </c>
      <c r="L28" s="330">
        <f t="shared" ref="L28:U28" si="0">IF(L$27="","",L45)</f>
        <v>5</v>
      </c>
      <c r="M28" s="330">
        <f t="shared" si="0"/>
        <v>6</v>
      </c>
      <c r="N28" s="330">
        <f t="shared" si="0"/>
        <v>2</v>
      </c>
      <c r="O28" s="330">
        <f t="shared" si="0"/>
        <v>7</v>
      </c>
      <c r="P28" s="330">
        <f t="shared" si="0"/>
        <v>7</v>
      </c>
      <c r="Q28" s="330">
        <f t="shared" si="0"/>
        <v>6</v>
      </c>
      <c r="R28" s="330">
        <f t="shared" si="0"/>
        <v>1</v>
      </c>
      <c r="S28" s="330">
        <f t="shared" si="0"/>
        <v>1</v>
      </c>
      <c r="T28" s="330">
        <f t="shared" si="0"/>
        <v>1</v>
      </c>
      <c r="U28" s="330">
        <f t="shared" si="0"/>
        <v>1</v>
      </c>
      <c r="V28" s="330">
        <f t="shared" ref="V28" si="1">IF(V$27="","",V45)</f>
        <v>1</v>
      </c>
      <c r="W28" s="336">
        <f>SUM(K28:V28)</f>
        <v>45</v>
      </c>
    </row>
    <row r="29" spans="1:23" ht="15" customHeight="1">
      <c r="A29" s="491"/>
      <c r="B29" s="492"/>
      <c r="C29" s="329" t="str">
        <f>HOME!E7</f>
        <v>K.O.</v>
      </c>
      <c r="D29" s="332">
        <f>E45</f>
        <v>15</v>
      </c>
      <c r="E29" s="332">
        <f>E52</f>
        <v>15</v>
      </c>
      <c r="F29" s="332">
        <f>E59</f>
        <v>15</v>
      </c>
      <c r="G29" s="333">
        <f t="shared" ref="G29:G30" si="2">SUM(D29:F29)</f>
        <v>45</v>
      </c>
      <c r="H29" s="469"/>
      <c r="I29" s="470"/>
      <c r="J29" s="308" t="str">
        <f>"ધો-"&amp;HOME!A7</f>
        <v>ધો-7</v>
      </c>
      <c r="K29" s="332">
        <f>IF(K$27="","",K52)</f>
        <v>7</v>
      </c>
      <c r="L29" s="332">
        <f t="shared" ref="L29:U29" si="3">IF(L$27="","",L52)</f>
        <v>5</v>
      </c>
      <c r="M29" s="332">
        <f t="shared" si="3"/>
        <v>6</v>
      </c>
      <c r="N29" s="332">
        <f t="shared" si="3"/>
        <v>2</v>
      </c>
      <c r="O29" s="332">
        <f t="shared" si="3"/>
        <v>7</v>
      </c>
      <c r="P29" s="332">
        <f t="shared" si="3"/>
        <v>7</v>
      </c>
      <c r="Q29" s="332">
        <f t="shared" si="3"/>
        <v>6</v>
      </c>
      <c r="R29" s="332">
        <f t="shared" si="3"/>
        <v>1</v>
      </c>
      <c r="S29" s="332">
        <f t="shared" si="3"/>
        <v>1</v>
      </c>
      <c r="T29" s="332">
        <f t="shared" si="3"/>
        <v>1</v>
      </c>
      <c r="U29" s="332">
        <f t="shared" si="3"/>
        <v>1</v>
      </c>
      <c r="V29" s="332">
        <f t="shared" ref="V29" si="4">IF(V$27="","",V52)</f>
        <v>1</v>
      </c>
      <c r="W29" s="336">
        <f t="shared" ref="W29:W30" si="5">SUM(K29:V29)</f>
        <v>45</v>
      </c>
    </row>
    <row r="30" spans="1:23" ht="15" customHeight="1">
      <c r="A30" s="491"/>
      <c r="B30" s="492"/>
      <c r="C30" s="329" t="str">
        <f>HOME!E8</f>
        <v>B.J.</v>
      </c>
      <c r="D30" s="332">
        <f>F45</f>
        <v>15</v>
      </c>
      <c r="E30" s="332">
        <f>F52</f>
        <v>15</v>
      </c>
      <c r="F30" s="332">
        <f>F59</f>
        <v>15</v>
      </c>
      <c r="G30" s="333">
        <f t="shared" si="2"/>
        <v>45</v>
      </c>
      <c r="H30" s="469"/>
      <c r="I30" s="470"/>
      <c r="J30" s="308" t="str">
        <f>"ધો-"&amp;HOME!A8</f>
        <v>ધો-8</v>
      </c>
      <c r="K30" s="332">
        <f>IF(K$27="","",K59)</f>
        <v>7</v>
      </c>
      <c r="L30" s="332">
        <f t="shared" ref="L30:U30" si="6">IF(L$27="","",L59)</f>
        <v>5</v>
      </c>
      <c r="M30" s="332">
        <f t="shared" si="6"/>
        <v>6</v>
      </c>
      <c r="N30" s="332">
        <f t="shared" si="6"/>
        <v>2</v>
      </c>
      <c r="O30" s="332">
        <f t="shared" si="6"/>
        <v>7</v>
      </c>
      <c r="P30" s="332">
        <f t="shared" si="6"/>
        <v>7</v>
      </c>
      <c r="Q30" s="332">
        <f t="shared" si="6"/>
        <v>6</v>
      </c>
      <c r="R30" s="332">
        <f t="shared" si="6"/>
        <v>1</v>
      </c>
      <c r="S30" s="332">
        <f t="shared" si="6"/>
        <v>1</v>
      </c>
      <c r="T30" s="332">
        <f t="shared" si="6"/>
        <v>1</v>
      </c>
      <c r="U30" s="332">
        <f t="shared" si="6"/>
        <v>1</v>
      </c>
      <c r="V30" s="332">
        <f t="shared" ref="V30" si="7">IF(V$27="","",V59)</f>
        <v>1</v>
      </c>
      <c r="W30" s="336">
        <f t="shared" si="5"/>
        <v>45</v>
      </c>
    </row>
    <row r="31" spans="1:23" ht="17.25" thickBot="1">
      <c r="A31" s="493"/>
      <c r="B31" s="494"/>
      <c r="C31" s="306" t="s">
        <v>233</v>
      </c>
      <c r="D31" s="334">
        <v>45</v>
      </c>
      <c r="E31" s="334">
        <v>45</v>
      </c>
      <c r="F31" s="334">
        <v>45</v>
      </c>
      <c r="G31" s="335">
        <v>135</v>
      </c>
      <c r="H31" s="471"/>
      <c r="I31" s="472"/>
      <c r="J31" s="305" t="s">
        <v>233</v>
      </c>
      <c r="K31" s="334">
        <f>IF(K$27="","",SUM(K28:K30))</f>
        <v>21</v>
      </c>
      <c r="L31" s="334">
        <f t="shared" ref="L31:V31" si="8">IF(L$27="","",SUM(L28:L30))</f>
        <v>15</v>
      </c>
      <c r="M31" s="334">
        <f t="shared" si="8"/>
        <v>18</v>
      </c>
      <c r="N31" s="334">
        <f t="shared" si="8"/>
        <v>6</v>
      </c>
      <c r="O31" s="334">
        <f t="shared" si="8"/>
        <v>21</v>
      </c>
      <c r="P31" s="334">
        <f t="shared" si="8"/>
        <v>21</v>
      </c>
      <c r="Q31" s="334">
        <f t="shared" si="8"/>
        <v>18</v>
      </c>
      <c r="R31" s="334">
        <f t="shared" si="8"/>
        <v>3</v>
      </c>
      <c r="S31" s="334">
        <f t="shared" si="8"/>
        <v>3</v>
      </c>
      <c r="T31" s="334">
        <f t="shared" si="8"/>
        <v>3</v>
      </c>
      <c r="U31" s="334">
        <f t="shared" si="8"/>
        <v>3</v>
      </c>
      <c r="V31" s="334">
        <f t="shared" si="8"/>
        <v>3</v>
      </c>
      <c r="W31" s="335">
        <f>SUM(W28:W30)</f>
        <v>135</v>
      </c>
    </row>
    <row r="32" spans="1:23" ht="5.25" customHeight="1">
      <c r="N32" s="285"/>
    </row>
    <row r="33" spans="3:22" hidden="1">
      <c r="N33" s="285"/>
    </row>
    <row r="34" spans="3:22" hidden="1">
      <c r="N34" s="285"/>
    </row>
    <row r="35" spans="3:22" hidden="1"/>
    <row r="36" spans="3:22" hidden="1"/>
    <row r="37" spans="3:22" hidden="1"/>
    <row r="38" spans="3:22" hidden="1"/>
    <row r="39" spans="3:22" hidden="1">
      <c r="C39" s="466" t="str">
        <f>"ધોરણ-"&amp;HOME!$A$6</f>
        <v>ધોરણ-6</v>
      </c>
      <c r="D39" s="285">
        <f>COUNTIF($C$7:$C$26,$R$20)</f>
        <v>3</v>
      </c>
      <c r="E39" s="285">
        <f>COUNTIF($C$7:$C$26,$R$21)</f>
        <v>2</v>
      </c>
      <c r="F39" s="285">
        <f>COUNTIF($C$7:$C$26,$R$22)</f>
        <v>3</v>
      </c>
      <c r="J39" s="466" t="str">
        <f>"ધોરણ-"&amp;HOME!$A$6</f>
        <v>ધોરણ-6</v>
      </c>
      <c r="K39" s="285">
        <f t="shared" ref="K39:U39" si="9">COUNTIF($C$7:$C$26,K27)</f>
        <v>2</v>
      </c>
      <c r="L39" s="285">
        <f t="shared" si="9"/>
        <v>2</v>
      </c>
      <c r="M39" s="285">
        <f t="shared" si="9"/>
        <v>1</v>
      </c>
      <c r="N39" s="285">
        <f t="shared" si="9"/>
        <v>0</v>
      </c>
      <c r="O39" s="285">
        <f t="shared" si="9"/>
        <v>1</v>
      </c>
      <c r="P39" s="285">
        <f t="shared" si="9"/>
        <v>1</v>
      </c>
      <c r="Q39" s="285">
        <f t="shared" si="9"/>
        <v>1</v>
      </c>
      <c r="R39" s="285">
        <f t="shared" si="9"/>
        <v>0</v>
      </c>
      <c r="S39" s="285">
        <f t="shared" si="9"/>
        <v>0</v>
      </c>
      <c r="T39" s="285">
        <f t="shared" si="9"/>
        <v>0</v>
      </c>
      <c r="U39" s="285">
        <f t="shared" si="9"/>
        <v>0</v>
      </c>
      <c r="V39" s="285">
        <f t="shared" ref="V39" si="10">COUNTIF($C$7:$C$26,V27)</f>
        <v>0</v>
      </c>
    </row>
    <row r="40" spans="3:22" hidden="1">
      <c r="C40" s="466"/>
      <c r="D40" s="285">
        <f>COUNTIF($F$7:$F$26,$R$20)</f>
        <v>4</v>
      </c>
      <c r="E40" s="285">
        <f>COUNTIF($F$7:$F$26,$R$21)</f>
        <v>2</v>
      </c>
      <c r="F40" s="285">
        <f>COUNTIF($F$7:$F$26,$R$22)</f>
        <v>2</v>
      </c>
      <c r="J40" s="466"/>
      <c r="K40" s="285">
        <f t="shared" ref="K40:U40" si="11">COUNTIF($F$7:$F$26,K27)</f>
        <v>1</v>
      </c>
      <c r="L40" s="285">
        <f t="shared" si="11"/>
        <v>1</v>
      </c>
      <c r="M40" s="285">
        <f t="shared" si="11"/>
        <v>1</v>
      </c>
      <c r="N40" s="285">
        <f t="shared" si="11"/>
        <v>0</v>
      </c>
      <c r="O40" s="285">
        <f t="shared" si="11"/>
        <v>1</v>
      </c>
      <c r="P40" s="285">
        <f t="shared" si="11"/>
        <v>1</v>
      </c>
      <c r="Q40" s="285">
        <f t="shared" si="11"/>
        <v>1</v>
      </c>
      <c r="R40" s="285">
        <f t="shared" si="11"/>
        <v>0</v>
      </c>
      <c r="S40" s="285">
        <f t="shared" si="11"/>
        <v>0</v>
      </c>
      <c r="T40" s="285">
        <f t="shared" si="11"/>
        <v>1</v>
      </c>
      <c r="U40" s="285">
        <f t="shared" si="11"/>
        <v>0</v>
      </c>
      <c r="V40" s="285">
        <f t="shared" ref="V40" si="12">COUNTIF($F$7:$F$26,V27)</f>
        <v>1</v>
      </c>
    </row>
    <row r="41" spans="3:22" hidden="1">
      <c r="C41" s="466"/>
      <c r="D41" s="285">
        <f>COUNTIF($I$7:$I$26,$R$20)</f>
        <v>3</v>
      </c>
      <c r="E41" s="285">
        <f>COUNTIF($I$7:$I$26,$R$21)</f>
        <v>2</v>
      </c>
      <c r="F41" s="285">
        <f>COUNTIF($I$7:$I$26,$R$22)</f>
        <v>3</v>
      </c>
      <c r="J41" s="466"/>
      <c r="K41" s="285">
        <f t="shared" ref="K41:U41" si="13">COUNTIF($I$7:$I$26,K27)</f>
        <v>1</v>
      </c>
      <c r="L41" s="285">
        <f t="shared" si="13"/>
        <v>1</v>
      </c>
      <c r="M41" s="285">
        <f t="shared" si="13"/>
        <v>2</v>
      </c>
      <c r="N41" s="285">
        <f t="shared" si="13"/>
        <v>0</v>
      </c>
      <c r="O41" s="285">
        <f t="shared" si="13"/>
        <v>1</v>
      </c>
      <c r="P41" s="285">
        <f t="shared" si="13"/>
        <v>1</v>
      </c>
      <c r="Q41" s="285">
        <f t="shared" si="13"/>
        <v>1</v>
      </c>
      <c r="R41" s="285">
        <f t="shared" si="13"/>
        <v>0</v>
      </c>
      <c r="S41" s="285">
        <f t="shared" si="13"/>
        <v>1</v>
      </c>
      <c r="T41" s="285">
        <f t="shared" si="13"/>
        <v>0</v>
      </c>
      <c r="U41" s="285">
        <f t="shared" si="13"/>
        <v>0</v>
      </c>
      <c r="V41" s="285">
        <f t="shared" ref="V41" si="14">COUNTIF($I$7:$I$26,V27)</f>
        <v>0</v>
      </c>
    </row>
    <row r="42" spans="3:22" hidden="1">
      <c r="C42" s="466"/>
      <c r="D42" s="285">
        <f>COUNTIF($L$7:$L$26,$R$20)</f>
        <v>3</v>
      </c>
      <c r="E42" s="285">
        <f>COUNTIF($L$7:$L$26,$R$21)</f>
        <v>2</v>
      </c>
      <c r="F42" s="285">
        <f>COUNTIF($L$7:$L$26,$R$22)</f>
        <v>3</v>
      </c>
      <c r="J42" s="466"/>
      <c r="K42" s="285">
        <f t="shared" ref="K42:U42" si="15">COUNTIF($L$7:$L$26,K27)</f>
        <v>1</v>
      </c>
      <c r="L42" s="285">
        <f t="shared" si="15"/>
        <v>0</v>
      </c>
      <c r="M42" s="285">
        <f t="shared" si="15"/>
        <v>1</v>
      </c>
      <c r="N42" s="285">
        <f t="shared" si="15"/>
        <v>1</v>
      </c>
      <c r="O42" s="285">
        <f t="shared" si="15"/>
        <v>1</v>
      </c>
      <c r="P42" s="285">
        <f t="shared" si="15"/>
        <v>1</v>
      </c>
      <c r="Q42" s="285">
        <f t="shared" si="15"/>
        <v>2</v>
      </c>
      <c r="R42" s="285">
        <f t="shared" si="15"/>
        <v>0</v>
      </c>
      <c r="S42" s="285">
        <f t="shared" si="15"/>
        <v>0</v>
      </c>
      <c r="T42" s="285">
        <f t="shared" si="15"/>
        <v>0</v>
      </c>
      <c r="U42" s="285">
        <f t="shared" si="15"/>
        <v>1</v>
      </c>
      <c r="V42" s="285">
        <f t="shared" ref="V42" si="16">COUNTIF($L$7:$L$26,V27)</f>
        <v>0</v>
      </c>
    </row>
    <row r="43" spans="3:22" hidden="1">
      <c r="C43" s="466"/>
      <c r="D43" s="285">
        <f>COUNTIF($O$7:$O$26,$R$20)</f>
        <v>2</v>
      </c>
      <c r="E43" s="285">
        <f>COUNTIF($O$7:$O$26,$R$21)</f>
        <v>4</v>
      </c>
      <c r="F43" s="285">
        <f>COUNTIF($O$7:$O$26,$R$22)</f>
        <v>2</v>
      </c>
      <c r="J43" s="466"/>
      <c r="K43" s="285">
        <f t="shared" ref="K43:U43" si="17">COUNTIF($O$7:$O$26,K27)</f>
        <v>1</v>
      </c>
      <c r="L43" s="285">
        <f t="shared" si="17"/>
        <v>1</v>
      </c>
      <c r="M43" s="285">
        <f t="shared" si="17"/>
        <v>1</v>
      </c>
      <c r="N43" s="285">
        <f t="shared" si="17"/>
        <v>0</v>
      </c>
      <c r="O43" s="285">
        <f t="shared" si="17"/>
        <v>2</v>
      </c>
      <c r="P43" s="285">
        <f t="shared" si="17"/>
        <v>2</v>
      </c>
      <c r="Q43" s="285">
        <f t="shared" si="17"/>
        <v>1</v>
      </c>
      <c r="R43" s="285">
        <f t="shared" si="17"/>
        <v>0</v>
      </c>
      <c r="S43" s="285">
        <f t="shared" si="17"/>
        <v>0</v>
      </c>
      <c r="T43" s="285">
        <f t="shared" si="17"/>
        <v>0</v>
      </c>
      <c r="U43" s="285">
        <f t="shared" si="17"/>
        <v>0</v>
      </c>
      <c r="V43" s="285">
        <f t="shared" ref="V43" si="18">COUNTIF($O$7:$O$26,V27)</f>
        <v>0</v>
      </c>
    </row>
    <row r="44" spans="3:22" hidden="1">
      <c r="C44" s="466"/>
      <c r="D44" s="285">
        <f>COUNTIF($R$7:$R$18,$R$20)</f>
        <v>0</v>
      </c>
      <c r="E44" s="285">
        <f>COUNTIF($R$7:$R$18,$R$21)</f>
        <v>3</v>
      </c>
      <c r="F44" s="285">
        <f>COUNTIF($R$7:$R$18,$R$22)</f>
        <v>2</v>
      </c>
      <c r="J44" s="466"/>
      <c r="K44" s="285">
        <f t="shared" ref="K44:U44" si="19">COUNTIF($R$7:$R$18,K27)</f>
        <v>1</v>
      </c>
      <c r="L44" s="285">
        <f t="shared" si="19"/>
        <v>0</v>
      </c>
      <c r="M44" s="285">
        <f t="shared" si="19"/>
        <v>0</v>
      </c>
      <c r="N44" s="285">
        <f t="shared" si="19"/>
        <v>1</v>
      </c>
      <c r="O44" s="285">
        <f t="shared" si="19"/>
        <v>1</v>
      </c>
      <c r="P44" s="285">
        <f t="shared" si="19"/>
        <v>1</v>
      </c>
      <c r="Q44" s="285">
        <f t="shared" si="19"/>
        <v>0</v>
      </c>
      <c r="R44" s="285">
        <f t="shared" si="19"/>
        <v>1</v>
      </c>
      <c r="S44" s="285">
        <f t="shared" si="19"/>
        <v>0</v>
      </c>
      <c r="T44" s="285">
        <f t="shared" si="19"/>
        <v>0</v>
      </c>
      <c r="U44" s="285">
        <f t="shared" si="19"/>
        <v>0</v>
      </c>
      <c r="V44" s="285">
        <f t="shared" ref="V44" si="20">COUNTIF($R$7:$R$18,V27)</f>
        <v>0</v>
      </c>
    </row>
    <row r="45" spans="3:22" hidden="1">
      <c r="C45" s="466"/>
      <c r="D45" s="286">
        <f>SUM(D39:D44)</f>
        <v>15</v>
      </c>
      <c r="E45" s="286">
        <f t="shared" ref="E45:F45" si="21">SUM(E39:E44)</f>
        <v>15</v>
      </c>
      <c r="F45" s="286">
        <f t="shared" si="21"/>
        <v>15</v>
      </c>
      <c r="J45" s="466"/>
      <c r="K45" s="286">
        <f>SUM(K39:K44)</f>
        <v>7</v>
      </c>
      <c r="L45" s="286">
        <f t="shared" ref="L45:U45" si="22">SUM(L39:L44)</f>
        <v>5</v>
      </c>
      <c r="M45" s="286">
        <f t="shared" si="22"/>
        <v>6</v>
      </c>
      <c r="N45" s="286">
        <f t="shared" si="22"/>
        <v>2</v>
      </c>
      <c r="O45" s="286">
        <f t="shared" si="22"/>
        <v>7</v>
      </c>
      <c r="P45" s="286">
        <f t="shared" si="22"/>
        <v>7</v>
      </c>
      <c r="Q45" s="286">
        <f t="shared" si="22"/>
        <v>6</v>
      </c>
      <c r="R45" s="286">
        <f t="shared" si="22"/>
        <v>1</v>
      </c>
      <c r="S45" s="286">
        <f t="shared" si="22"/>
        <v>1</v>
      </c>
      <c r="T45" s="286">
        <f t="shared" si="22"/>
        <v>1</v>
      </c>
      <c r="U45" s="286">
        <f t="shared" si="22"/>
        <v>1</v>
      </c>
      <c r="V45" s="286">
        <f t="shared" ref="V45" si="23">SUM(V39:V44)</f>
        <v>1</v>
      </c>
    </row>
    <row r="46" spans="3:22" hidden="1">
      <c r="C46" s="466" t="str">
        <f>"ધોરણ-"&amp;HOME!$A$7</f>
        <v>ધોરણ-7</v>
      </c>
      <c r="D46" s="285">
        <f>COUNTIF($D$7:$D$26,$R$20)</f>
        <v>3</v>
      </c>
      <c r="E46" s="285">
        <f>COUNTIF($D$7:$D$26,$R$21)</f>
        <v>3</v>
      </c>
      <c r="F46" s="285">
        <f>COUNTIF($D$7:$D$26,$R$22)</f>
        <v>2</v>
      </c>
      <c r="J46" s="466" t="str">
        <f>"ધોરણ-"&amp;HOME!$A$7</f>
        <v>ધોરણ-7</v>
      </c>
      <c r="K46" s="285">
        <f t="shared" ref="K46:U46" si="24">COUNTIF($D$7:$D$26,K27)</f>
        <v>1</v>
      </c>
      <c r="L46" s="285">
        <f t="shared" si="24"/>
        <v>1</v>
      </c>
      <c r="M46" s="285">
        <f t="shared" si="24"/>
        <v>1</v>
      </c>
      <c r="N46" s="285">
        <f t="shared" si="24"/>
        <v>0</v>
      </c>
      <c r="O46" s="285">
        <f t="shared" si="24"/>
        <v>2</v>
      </c>
      <c r="P46" s="285">
        <f t="shared" si="24"/>
        <v>1</v>
      </c>
      <c r="Q46" s="285">
        <f t="shared" si="24"/>
        <v>2</v>
      </c>
      <c r="R46" s="285">
        <f t="shared" si="24"/>
        <v>0</v>
      </c>
      <c r="S46" s="285">
        <f t="shared" si="24"/>
        <v>0</v>
      </c>
      <c r="T46" s="285">
        <f t="shared" si="24"/>
        <v>0</v>
      </c>
      <c r="U46" s="285">
        <f t="shared" si="24"/>
        <v>0</v>
      </c>
      <c r="V46" s="285">
        <f t="shared" ref="V46" si="25">COUNTIF($D$7:$D$26,V27)</f>
        <v>0</v>
      </c>
    </row>
    <row r="47" spans="3:22" hidden="1">
      <c r="C47" s="466"/>
      <c r="D47" s="285">
        <f>COUNTIF($G$7:$G$26,$R$20)</f>
        <v>2</v>
      </c>
      <c r="E47" s="285">
        <f>COUNTIF($G$7:$G$26,$R$21)</f>
        <v>4</v>
      </c>
      <c r="F47" s="285">
        <f>COUNTIF($G$7:$G$26,$R$22)</f>
        <v>2</v>
      </c>
      <c r="J47" s="466"/>
      <c r="K47" s="285">
        <f t="shared" ref="K47:U47" si="26">COUNTIF($G$7:$G$26,K27)</f>
        <v>1</v>
      </c>
      <c r="L47" s="285">
        <f t="shared" si="26"/>
        <v>1</v>
      </c>
      <c r="M47" s="285">
        <f t="shared" si="26"/>
        <v>1</v>
      </c>
      <c r="N47" s="285">
        <f t="shared" si="26"/>
        <v>0</v>
      </c>
      <c r="O47" s="285">
        <f t="shared" si="26"/>
        <v>2</v>
      </c>
      <c r="P47" s="285">
        <f t="shared" si="26"/>
        <v>2</v>
      </c>
      <c r="Q47" s="285">
        <f t="shared" si="26"/>
        <v>1</v>
      </c>
      <c r="R47" s="285">
        <f t="shared" si="26"/>
        <v>0</v>
      </c>
      <c r="S47" s="285">
        <f t="shared" si="26"/>
        <v>0</v>
      </c>
      <c r="T47" s="285">
        <f t="shared" si="26"/>
        <v>0</v>
      </c>
      <c r="U47" s="285">
        <f t="shared" si="26"/>
        <v>0</v>
      </c>
      <c r="V47" s="285">
        <f t="shared" ref="V47" si="27">COUNTIF($G$7:$G$26,V27)</f>
        <v>0</v>
      </c>
    </row>
    <row r="48" spans="3:22" hidden="1">
      <c r="C48" s="466"/>
      <c r="D48" s="285">
        <f>COUNTIF($J$7:$J$26,$R$20)</f>
        <v>2</v>
      </c>
      <c r="E48" s="285">
        <f>COUNTIF($J$7:$J$26,$R$21)</f>
        <v>3</v>
      </c>
      <c r="F48" s="285">
        <f>COUNTIF($J$7:$J$26,$R$22)</f>
        <v>3</v>
      </c>
      <c r="J48" s="466"/>
      <c r="K48" s="285">
        <f t="shared" ref="K48:U48" si="28">COUNTIF($J$7:$J$26,K27)</f>
        <v>1</v>
      </c>
      <c r="L48" s="285">
        <f t="shared" si="28"/>
        <v>1</v>
      </c>
      <c r="M48" s="285">
        <f t="shared" si="28"/>
        <v>2</v>
      </c>
      <c r="N48" s="285">
        <f t="shared" si="28"/>
        <v>0</v>
      </c>
      <c r="O48" s="285">
        <f t="shared" si="28"/>
        <v>1</v>
      </c>
      <c r="P48" s="285">
        <f t="shared" si="28"/>
        <v>2</v>
      </c>
      <c r="Q48" s="285">
        <f t="shared" si="28"/>
        <v>1</v>
      </c>
      <c r="R48" s="285">
        <f t="shared" si="28"/>
        <v>0</v>
      </c>
      <c r="S48" s="285">
        <f t="shared" si="28"/>
        <v>0</v>
      </c>
      <c r="T48" s="285">
        <f t="shared" si="28"/>
        <v>0</v>
      </c>
      <c r="U48" s="285">
        <f t="shared" si="28"/>
        <v>0</v>
      </c>
      <c r="V48" s="285">
        <f t="shared" ref="V48" si="29">COUNTIF($J$7:$J$26,V27)</f>
        <v>0</v>
      </c>
    </row>
    <row r="49" spans="3:22" hidden="1">
      <c r="C49" s="466"/>
      <c r="D49" s="285">
        <f>COUNTIF($M$7:$M$26,$R$20)</f>
        <v>2</v>
      </c>
      <c r="E49" s="285">
        <f>COUNTIF($M$7:$M$26,$R$21)</f>
        <v>3</v>
      </c>
      <c r="F49" s="285">
        <f>COUNTIF($M$7:$M$26,$R$22)</f>
        <v>3</v>
      </c>
      <c r="J49" s="466"/>
      <c r="K49" s="285">
        <f t="shared" ref="K49:U49" si="30">COUNTIF($M$7:$M$26,K27)</f>
        <v>1</v>
      </c>
      <c r="L49" s="285">
        <f t="shared" si="30"/>
        <v>1</v>
      </c>
      <c r="M49" s="285">
        <f t="shared" si="30"/>
        <v>1</v>
      </c>
      <c r="N49" s="285">
        <f t="shared" si="30"/>
        <v>1</v>
      </c>
      <c r="O49" s="285">
        <f t="shared" si="30"/>
        <v>1</v>
      </c>
      <c r="P49" s="285">
        <f t="shared" si="30"/>
        <v>1</v>
      </c>
      <c r="Q49" s="285">
        <f t="shared" si="30"/>
        <v>1</v>
      </c>
      <c r="R49" s="285">
        <f t="shared" si="30"/>
        <v>0</v>
      </c>
      <c r="S49" s="285">
        <f t="shared" si="30"/>
        <v>0</v>
      </c>
      <c r="T49" s="285">
        <f t="shared" si="30"/>
        <v>0</v>
      </c>
      <c r="U49" s="285">
        <f t="shared" si="30"/>
        <v>1</v>
      </c>
      <c r="V49" s="285">
        <f t="shared" ref="V49" si="31">COUNTIF($M$7:$M$26,V27)</f>
        <v>0</v>
      </c>
    </row>
    <row r="50" spans="3:22" hidden="1">
      <c r="C50" s="466"/>
      <c r="D50" s="285">
        <f>COUNTIF($P$7:$P$26,$R$20)</f>
        <v>3</v>
      </c>
      <c r="E50" s="285">
        <f>COUNTIF($P$7:$P$26,$R$21)</f>
        <v>2</v>
      </c>
      <c r="F50" s="285">
        <f>COUNTIF($P$7:$P$26,$R$22)</f>
        <v>3</v>
      </c>
      <c r="J50" s="466"/>
      <c r="K50" s="285">
        <f t="shared" ref="K50:U50" si="32">COUNTIF($P$7:$P$26,K27)</f>
        <v>2</v>
      </c>
      <c r="L50" s="285">
        <f t="shared" si="32"/>
        <v>1</v>
      </c>
      <c r="M50" s="285">
        <f t="shared" si="32"/>
        <v>1</v>
      </c>
      <c r="N50" s="285">
        <f t="shared" si="32"/>
        <v>0</v>
      </c>
      <c r="O50" s="285">
        <f t="shared" si="32"/>
        <v>1</v>
      </c>
      <c r="P50" s="285">
        <f t="shared" si="32"/>
        <v>1</v>
      </c>
      <c r="Q50" s="285">
        <f t="shared" si="32"/>
        <v>1</v>
      </c>
      <c r="R50" s="285">
        <f t="shared" si="32"/>
        <v>0</v>
      </c>
      <c r="S50" s="285">
        <f t="shared" si="32"/>
        <v>0</v>
      </c>
      <c r="T50" s="285">
        <f t="shared" si="32"/>
        <v>0</v>
      </c>
      <c r="U50" s="285">
        <f t="shared" si="32"/>
        <v>0</v>
      </c>
      <c r="V50" s="285">
        <f t="shared" ref="V50" si="33">COUNTIF($P$7:$P$26,V27)</f>
        <v>1</v>
      </c>
    </row>
    <row r="51" spans="3:22" hidden="1">
      <c r="C51" s="466"/>
      <c r="D51" s="285">
        <f>COUNTIF($S$7:$S$18,$R$20)</f>
        <v>3</v>
      </c>
      <c r="E51" s="285">
        <f>COUNTIF($S$7:$S$18,$R$21)</f>
        <v>0</v>
      </c>
      <c r="F51" s="285">
        <f>COUNTIF($S$7:$S$18,$R$22)</f>
        <v>2</v>
      </c>
      <c r="J51" s="466"/>
      <c r="K51" s="285">
        <f t="shared" ref="K51:U51" si="34">COUNTIF($S$7:$S$18,K27)</f>
        <v>1</v>
      </c>
      <c r="L51" s="285">
        <f t="shared" si="34"/>
        <v>0</v>
      </c>
      <c r="M51" s="285">
        <f t="shared" si="34"/>
        <v>0</v>
      </c>
      <c r="N51" s="285">
        <f t="shared" si="34"/>
        <v>1</v>
      </c>
      <c r="O51" s="285">
        <f t="shared" si="34"/>
        <v>0</v>
      </c>
      <c r="P51" s="285">
        <f t="shared" si="34"/>
        <v>0</v>
      </c>
      <c r="Q51" s="285">
        <f t="shared" si="34"/>
        <v>0</v>
      </c>
      <c r="R51" s="285">
        <f t="shared" si="34"/>
        <v>1</v>
      </c>
      <c r="S51" s="285">
        <f t="shared" si="34"/>
        <v>1</v>
      </c>
      <c r="T51" s="285">
        <f t="shared" si="34"/>
        <v>1</v>
      </c>
      <c r="U51" s="285">
        <f t="shared" si="34"/>
        <v>0</v>
      </c>
      <c r="V51" s="285">
        <f t="shared" ref="V51" si="35">COUNTIF($S$7:$S$18,V27)</f>
        <v>0</v>
      </c>
    </row>
    <row r="52" spans="3:22" hidden="1">
      <c r="C52" s="466"/>
      <c r="D52" s="286">
        <f>SUM(D46:D51)</f>
        <v>15</v>
      </c>
      <c r="E52" s="286">
        <f t="shared" ref="E52:F52" si="36">SUM(E46:E51)</f>
        <v>15</v>
      </c>
      <c r="F52" s="286">
        <f t="shared" si="36"/>
        <v>15</v>
      </c>
      <c r="J52" s="466"/>
      <c r="K52" s="286">
        <f>SUM(K46:K51)</f>
        <v>7</v>
      </c>
      <c r="L52" s="286">
        <f t="shared" ref="L52:U52" si="37">SUM(L46:L51)</f>
        <v>5</v>
      </c>
      <c r="M52" s="286">
        <f t="shared" si="37"/>
        <v>6</v>
      </c>
      <c r="N52" s="286">
        <f t="shared" si="37"/>
        <v>2</v>
      </c>
      <c r="O52" s="286">
        <f t="shared" si="37"/>
        <v>7</v>
      </c>
      <c r="P52" s="286">
        <f t="shared" si="37"/>
        <v>7</v>
      </c>
      <c r="Q52" s="286">
        <f t="shared" si="37"/>
        <v>6</v>
      </c>
      <c r="R52" s="286">
        <f t="shared" si="37"/>
        <v>1</v>
      </c>
      <c r="S52" s="286">
        <f t="shared" si="37"/>
        <v>1</v>
      </c>
      <c r="T52" s="286">
        <f t="shared" si="37"/>
        <v>1</v>
      </c>
      <c r="U52" s="286">
        <f t="shared" si="37"/>
        <v>1</v>
      </c>
      <c r="V52" s="286">
        <f t="shared" ref="V52" si="38">SUM(V46:V51)</f>
        <v>1</v>
      </c>
    </row>
    <row r="53" spans="3:22" hidden="1">
      <c r="C53" s="466" t="str">
        <f>"ધોરણ-"&amp;HOME!$A$8</f>
        <v>ધોરણ-8</v>
      </c>
      <c r="D53" s="285">
        <f>COUNTIF($E$7:$E$26,$R$20)</f>
        <v>2</v>
      </c>
      <c r="E53" s="285">
        <f>COUNTIF($E$7:$E$26,$R$21)</f>
        <v>3</v>
      </c>
      <c r="F53" s="285">
        <f>COUNTIF($E$7:$E$26,$R$22)</f>
        <v>3</v>
      </c>
      <c r="J53" s="466" t="str">
        <f>"ધોરણ-"&amp;HOME!$A$8</f>
        <v>ધોરણ-8</v>
      </c>
      <c r="K53" s="285">
        <f t="shared" ref="K53:U53" si="39">COUNTIF($E$7:$E$26,K27)</f>
        <v>1</v>
      </c>
      <c r="L53" s="285">
        <f t="shared" si="39"/>
        <v>1</v>
      </c>
      <c r="M53" s="285">
        <f t="shared" si="39"/>
        <v>1</v>
      </c>
      <c r="N53" s="285">
        <f t="shared" si="39"/>
        <v>1</v>
      </c>
      <c r="O53" s="285">
        <f t="shared" si="39"/>
        <v>2</v>
      </c>
      <c r="P53" s="285">
        <f t="shared" si="39"/>
        <v>1</v>
      </c>
      <c r="Q53" s="285">
        <f t="shared" si="39"/>
        <v>1</v>
      </c>
      <c r="R53" s="285">
        <f t="shared" si="39"/>
        <v>0</v>
      </c>
      <c r="S53" s="285">
        <f t="shared" si="39"/>
        <v>0</v>
      </c>
      <c r="T53" s="285">
        <f t="shared" si="39"/>
        <v>0</v>
      </c>
      <c r="U53" s="285">
        <f t="shared" si="39"/>
        <v>0</v>
      </c>
      <c r="V53" s="285">
        <f t="shared" ref="V53" si="40">COUNTIF($E$7:$E$26,V27)</f>
        <v>0</v>
      </c>
    </row>
    <row r="54" spans="3:22" hidden="1">
      <c r="C54" s="466"/>
      <c r="D54" s="285">
        <f>COUNTIF($H$7:$H$26,$R$20)</f>
        <v>2</v>
      </c>
      <c r="E54" s="285">
        <f>COUNTIF($H$7:$H$26,$R$21)</f>
        <v>2</v>
      </c>
      <c r="F54" s="285">
        <f>COUNTIF($H$7:$H$26,$R$22)</f>
        <v>4</v>
      </c>
      <c r="J54" s="466"/>
      <c r="K54" s="285">
        <f t="shared" ref="K54:U54" si="41">COUNTIF($H$7:$H$26,K27)</f>
        <v>3</v>
      </c>
      <c r="L54" s="285">
        <f t="shared" si="41"/>
        <v>1</v>
      </c>
      <c r="M54" s="285">
        <f t="shared" si="41"/>
        <v>1</v>
      </c>
      <c r="N54" s="285">
        <f t="shared" si="41"/>
        <v>0</v>
      </c>
      <c r="O54" s="285">
        <f t="shared" si="41"/>
        <v>1</v>
      </c>
      <c r="P54" s="285">
        <f t="shared" si="41"/>
        <v>1</v>
      </c>
      <c r="Q54" s="285">
        <f t="shared" si="41"/>
        <v>1</v>
      </c>
      <c r="R54" s="285">
        <f t="shared" si="41"/>
        <v>0</v>
      </c>
      <c r="S54" s="285">
        <f t="shared" si="41"/>
        <v>0</v>
      </c>
      <c r="T54" s="285">
        <f t="shared" si="41"/>
        <v>0</v>
      </c>
      <c r="U54" s="285">
        <f t="shared" si="41"/>
        <v>0</v>
      </c>
      <c r="V54" s="285">
        <f t="shared" ref="V54" si="42">COUNTIF($H$7:$H$26,V27)</f>
        <v>0</v>
      </c>
    </row>
    <row r="55" spans="3:22" hidden="1">
      <c r="C55" s="466"/>
      <c r="D55" s="285">
        <f>COUNTIF($K$7:$K$26,$R$20)</f>
        <v>3</v>
      </c>
      <c r="E55" s="285">
        <f>COUNTIF($K$7:$K$26,$R$21)</f>
        <v>3</v>
      </c>
      <c r="F55" s="285">
        <f>COUNTIF($K$7:$K$26,$R$22)</f>
        <v>2</v>
      </c>
      <c r="J55" s="466"/>
      <c r="K55" s="285">
        <f t="shared" ref="K55:U55" si="43">COUNTIF($K$7:$K$26,K27)</f>
        <v>1</v>
      </c>
      <c r="L55" s="285">
        <f t="shared" si="43"/>
        <v>1</v>
      </c>
      <c r="M55" s="285">
        <f t="shared" si="43"/>
        <v>1</v>
      </c>
      <c r="N55" s="285">
        <f t="shared" si="43"/>
        <v>0</v>
      </c>
      <c r="O55" s="285">
        <f t="shared" si="43"/>
        <v>2</v>
      </c>
      <c r="P55" s="285">
        <f t="shared" si="43"/>
        <v>1</v>
      </c>
      <c r="Q55" s="285">
        <f t="shared" si="43"/>
        <v>1</v>
      </c>
      <c r="R55" s="285">
        <f t="shared" si="43"/>
        <v>0</v>
      </c>
      <c r="S55" s="285">
        <f t="shared" si="43"/>
        <v>0</v>
      </c>
      <c r="T55" s="285">
        <f t="shared" si="43"/>
        <v>0</v>
      </c>
      <c r="U55" s="285">
        <f t="shared" si="43"/>
        <v>0</v>
      </c>
      <c r="V55" s="285">
        <f t="shared" ref="V55" si="44">COUNTIF($K$7:$K$26,V27)</f>
        <v>1</v>
      </c>
    </row>
    <row r="56" spans="3:22" hidden="1">
      <c r="C56" s="466"/>
      <c r="D56" s="285">
        <f>COUNTIF($N$7:$N$26,$R$20)</f>
        <v>3</v>
      </c>
      <c r="E56" s="285">
        <f>COUNTIF($N$7:$N$26,$R$21)</f>
        <v>3</v>
      </c>
      <c r="F56" s="285">
        <f>COUNTIF($N$7:$N$26,$R$22)</f>
        <v>2</v>
      </c>
      <c r="J56" s="466"/>
      <c r="K56" s="285">
        <f t="shared" ref="K56:U56" si="45">COUNTIF($N$7:$N$26,K27)</f>
        <v>1</v>
      </c>
      <c r="L56" s="285">
        <f t="shared" si="45"/>
        <v>1</v>
      </c>
      <c r="M56" s="285">
        <f t="shared" si="45"/>
        <v>1</v>
      </c>
      <c r="N56" s="285">
        <f t="shared" si="45"/>
        <v>0</v>
      </c>
      <c r="O56" s="285">
        <f t="shared" si="45"/>
        <v>1</v>
      </c>
      <c r="P56" s="285">
        <f t="shared" si="45"/>
        <v>2</v>
      </c>
      <c r="Q56" s="285">
        <f t="shared" si="45"/>
        <v>1</v>
      </c>
      <c r="R56" s="285">
        <f t="shared" si="45"/>
        <v>0</v>
      </c>
      <c r="S56" s="285">
        <f t="shared" si="45"/>
        <v>0</v>
      </c>
      <c r="T56" s="285">
        <f t="shared" si="45"/>
        <v>0</v>
      </c>
      <c r="U56" s="285">
        <f t="shared" si="45"/>
        <v>1</v>
      </c>
      <c r="V56" s="285">
        <f t="shared" ref="V56" si="46">COUNTIF($N$7:$N$26,V27)</f>
        <v>0</v>
      </c>
    </row>
    <row r="57" spans="3:22" hidden="1">
      <c r="C57" s="466"/>
      <c r="D57" s="285">
        <f>COUNTIF($Q$7:$Q$26,$R$20)</f>
        <v>3</v>
      </c>
      <c r="E57" s="285">
        <f>COUNTIF($Q$7:$Q$26,$R$21)</f>
        <v>2</v>
      </c>
      <c r="F57" s="285">
        <f>COUNTIF($Q$7:$Q$26,$R$22)</f>
        <v>3</v>
      </c>
      <c r="J57" s="466"/>
      <c r="K57" s="285">
        <f t="shared" ref="K57:U57" si="47">COUNTIF($Q$7:$Q$26,K27)</f>
        <v>1</v>
      </c>
      <c r="L57" s="285">
        <f t="shared" si="47"/>
        <v>1</v>
      </c>
      <c r="M57" s="285">
        <f t="shared" si="47"/>
        <v>2</v>
      </c>
      <c r="N57" s="285">
        <f t="shared" si="47"/>
        <v>0</v>
      </c>
      <c r="O57" s="285">
        <f t="shared" si="47"/>
        <v>1</v>
      </c>
      <c r="P57" s="285">
        <f t="shared" si="47"/>
        <v>1</v>
      </c>
      <c r="Q57" s="285">
        <f t="shared" si="47"/>
        <v>1</v>
      </c>
      <c r="R57" s="285">
        <f t="shared" si="47"/>
        <v>0</v>
      </c>
      <c r="S57" s="285">
        <f t="shared" si="47"/>
        <v>0</v>
      </c>
      <c r="T57" s="285">
        <f t="shared" si="47"/>
        <v>1</v>
      </c>
      <c r="U57" s="285">
        <f t="shared" si="47"/>
        <v>0</v>
      </c>
      <c r="V57" s="285">
        <f t="shared" ref="V57" si="48">COUNTIF($Q$7:$Q$26,V27)</f>
        <v>0</v>
      </c>
    </row>
    <row r="58" spans="3:22" hidden="1">
      <c r="C58" s="466"/>
      <c r="D58" s="285">
        <f>COUNTIF($T$7:$T$18,$R$20)</f>
        <v>2</v>
      </c>
      <c r="E58" s="285">
        <f>COUNTIF($T$7:$T$18,$R$21)</f>
        <v>2</v>
      </c>
      <c r="F58" s="285">
        <f>COUNTIF($T$7:$T$18,$R$22)</f>
        <v>1</v>
      </c>
      <c r="J58" s="466"/>
      <c r="K58" s="285">
        <f t="shared" ref="K58:U58" si="49">COUNTIF($T$7:$T$18,K27)</f>
        <v>0</v>
      </c>
      <c r="L58" s="285">
        <f t="shared" si="49"/>
        <v>0</v>
      </c>
      <c r="M58" s="285">
        <f t="shared" si="49"/>
        <v>0</v>
      </c>
      <c r="N58" s="285">
        <f t="shared" si="49"/>
        <v>1</v>
      </c>
      <c r="O58" s="285">
        <f t="shared" si="49"/>
        <v>0</v>
      </c>
      <c r="P58" s="285">
        <f t="shared" si="49"/>
        <v>1</v>
      </c>
      <c r="Q58" s="285">
        <f t="shared" si="49"/>
        <v>1</v>
      </c>
      <c r="R58" s="285">
        <f t="shared" si="49"/>
        <v>1</v>
      </c>
      <c r="S58" s="285">
        <f t="shared" si="49"/>
        <v>1</v>
      </c>
      <c r="T58" s="285">
        <f t="shared" si="49"/>
        <v>0</v>
      </c>
      <c r="U58" s="285">
        <f t="shared" si="49"/>
        <v>0</v>
      </c>
      <c r="V58" s="285">
        <f t="shared" ref="V58" si="50">COUNTIF($T$7:$T$18,V27)</f>
        <v>0</v>
      </c>
    </row>
    <row r="59" spans="3:22" hidden="1">
      <c r="C59" s="466"/>
      <c r="D59" s="286">
        <f>SUM(D53:D58)</f>
        <v>15</v>
      </c>
      <c r="E59" s="286">
        <f t="shared" ref="E59:F59" si="51">SUM(E53:E58)</f>
        <v>15</v>
      </c>
      <c r="F59" s="286">
        <f t="shared" si="51"/>
        <v>15</v>
      </c>
      <c r="J59" s="466"/>
      <c r="K59" s="286">
        <f>SUM(K53:K58)</f>
        <v>7</v>
      </c>
      <c r="L59" s="286">
        <f t="shared" ref="L59:U59" si="52">SUM(L53:L58)</f>
        <v>5</v>
      </c>
      <c r="M59" s="286">
        <f t="shared" si="52"/>
        <v>6</v>
      </c>
      <c r="N59" s="286">
        <f t="shared" si="52"/>
        <v>2</v>
      </c>
      <c r="O59" s="286">
        <f t="shared" si="52"/>
        <v>7</v>
      </c>
      <c r="P59" s="286">
        <f t="shared" si="52"/>
        <v>7</v>
      </c>
      <c r="Q59" s="286">
        <f t="shared" si="52"/>
        <v>6</v>
      </c>
      <c r="R59" s="286">
        <f t="shared" si="52"/>
        <v>1</v>
      </c>
      <c r="S59" s="286">
        <f t="shared" si="52"/>
        <v>1</v>
      </c>
      <c r="T59" s="286">
        <f t="shared" si="52"/>
        <v>1</v>
      </c>
      <c r="U59" s="286">
        <f t="shared" si="52"/>
        <v>1</v>
      </c>
      <c r="V59" s="286">
        <f t="shared" ref="V59" si="53">SUM(V53:V58)</f>
        <v>1</v>
      </c>
    </row>
  </sheetData>
  <sheetProtection selectLockedCells="1"/>
  <mergeCells count="66">
    <mergeCell ref="U5:W5"/>
    <mergeCell ref="U6:W6"/>
    <mergeCell ref="U7:W8"/>
    <mergeCell ref="U9:W10"/>
    <mergeCell ref="A1:W1"/>
    <mergeCell ref="S2:W2"/>
    <mergeCell ref="A3:A4"/>
    <mergeCell ref="B3:B4"/>
    <mergeCell ref="C3:E3"/>
    <mergeCell ref="F3:H3"/>
    <mergeCell ref="I3:K3"/>
    <mergeCell ref="L3:N3"/>
    <mergeCell ref="O3:Q3"/>
    <mergeCell ref="R3:T3"/>
    <mergeCell ref="U3:W4"/>
    <mergeCell ref="A2:B2"/>
    <mergeCell ref="C5:T5"/>
    <mergeCell ref="C6:T6"/>
    <mergeCell ref="A9:A10"/>
    <mergeCell ref="B9:B10"/>
    <mergeCell ref="A7:A8"/>
    <mergeCell ref="B7:B8"/>
    <mergeCell ref="U17:W18"/>
    <mergeCell ref="A11:A12"/>
    <mergeCell ref="B11:B12"/>
    <mergeCell ref="C11:Q12"/>
    <mergeCell ref="A13:A14"/>
    <mergeCell ref="B13:B14"/>
    <mergeCell ref="R13:T14"/>
    <mergeCell ref="U11:W12"/>
    <mergeCell ref="U13:W14"/>
    <mergeCell ref="A15:A16"/>
    <mergeCell ref="B15:B16"/>
    <mergeCell ref="C17:Q17"/>
    <mergeCell ref="A18:A19"/>
    <mergeCell ref="B18:B19"/>
    <mergeCell ref="A23:A24"/>
    <mergeCell ref="B23:B24"/>
    <mergeCell ref="R23:W23"/>
    <mergeCell ref="T24:W24"/>
    <mergeCell ref="A20:A21"/>
    <mergeCell ref="B20:B21"/>
    <mergeCell ref="R20:S20"/>
    <mergeCell ref="T20:W20"/>
    <mergeCell ref="R21:S21"/>
    <mergeCell ref="A27:B31"/>
    <mergeCell ref="A25:A26"/>
    <mergeCell ref="B25:B26"/>
    <mergeCell ref="T25:W25"/>
    <mergeCell ref="T26:W26"/>
    <mergeCell ref="C2:N2"/>
    <mergeCell ref="P2:Q2"/>
    <mergeCell ref="X1:X2"/>
    <mergeCell ref="J46:J52"/>
    <mergeCell ref="C53:C59"/>
    <mergeCell ref="J53:J59"/>
    <mergeCell ref="C39:C45"/>
    <mergeCell ref="J39:J45"/>
    <mergeCell ref="C46:C52"/>
    <mergeCell ref="H27:I31"/>
    <mergeCell ref="T21:W21"/>
    <mergeCell ref="C22:Q22"/>
    <mergeCell ref="R22:S22"/>
    <mergeCell ref="T22:W22"/>
    <mergeCell ref="R19:W19"/>
    <mergeCell ref="U15:W16"/>
  </mergeCells>
  <dataValidations count="1">
    <dataValidation type="list" allowBlank="1" showInputMessage="1" showErrorMessage="1" sqref="R17:T17 R11:T11 C9:T9 C15:T15 C20:Q20 C7:T7 C13:Q13 C18:Q18 C25:Q25 C23:Q23" xr:uid="{00000000-0002-0000-0100-000000000000}">
      <formula1>$R$20:$R$22</formula1>
    </dataValidation>
  </dataValidations>
  <pageMargins left="0.15748031496062992" right="0.15748031496062992" top="0.25" bottom="0.19685039370078741" header="0.19" footer="0.19"/>
  <pageSetup paperSize="9" scale="95" orientation="landscape" horizontalDpi="4294967293" r:id="rId1"/>
  <headerFooter alignWithMargins="0"/>
  <rowBreaks count="1" manualBreakCount="1">
    <brk id="31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1000000}">
          <x14:formula1>
            <xm:f>HOME!$L$6:$L$21</xm:f>
          </x14:formula1>
          <xm:sqref>K27:V27 R12:T12 C10:T10 R18:T18 C16:T16 C21:Q21 C8:T8 C14:Q14 C19:Q19 C24:Q24 C26:Q26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00FF"/>
  </sheetPr>
  <dimension ref="A1:N18"/>
  <sheetViews>
    <sheetView topLeftCell="A12" zoomScale="85" zoomScaleNormal="85" workbookViewId="0">
      <selection sqref="A1:J17"/>
    </sheetView>
  </sheetViews>
  <sheetFormatPr defaultRowHeight="20.25" zeroHeight="1"/>
  <cols>
    <col min="1" max="1" width="6.5703125" style="287" customWidth="1"/>
    <col min="2" max="2" width="14.28515625" style="288" bestFit="1" customWidth="1"/>
    <col min="3" max="7" width="16.140625" style="287" customWidth="1"/>
    <col min="8" max="8" width="6.5703125" style="287" customWidth="1"/>
    <col min="9" max="9" width="14.28515625" style="287" bestFit="1" customWidth="1"/>
    <col min="10" max="10" width="16.140625" style="287" customWidth="1"/>
    <col min="11" max="11" width="21.5703125" style="287" customWidth="1"/>
    <col min="12" max="14" width="9.140625" style="287" hidden="1" customWidth="1"/>
    <col min="15" max="16384" width="9.140625" style="287"/>
  </cols>
  <sheetData>
    <row r="1" spans="1:11" ht="39" customHeight="1">
      <c r="A1" s="563" t="str">
        <f>'GENERAL TIME TABLE'!A2&amp;"  "&amp;'GENERAL TIME TABLE'!C2&amp;"       "&amp;'GENERAL TIME TABLE'!R2&amp;""&amp;'GENERAL TIME TABLE'!S2</f>
        <v xml:space="preserve">  શાળા :  શ્રી નોખાણિયા પં. પ્રા.શાળા,  તા.ભુજ,  જિ.કચ્છ       વર્ષ :2026-'27</v>
      </c>
      <c r="B1" s="563"/>
      <c r="C1" s="563"/>
      <c r="D1" s="563"/>
      <c r="E1" s="563"/>
      <c r="F1" s="563"/>
      <c r="G1" s="563"/>
      <c r="H1" s="563"/>
      <c r="I1" s="563"/>
      <c r="J1" s="563"/>
      <c r="K1" s="465"/>
    </row>
    <row r="2" spans="1:11" ht="8.25" customHeight="1" thickBot="1">
      <c r="K2" s="465"/>
    </row>
    <row r="3" spans="1:11" ht="36" thickBot="1">
      <c r="A3" s="564" t="str">
        <f>"સમયપત્રક  (ધોરણ-"&amp;HOME!$A$6&amp;")"</f>
        <v>સમયપત્રક  (ધોરણ-6)</v>
      </c>
      <c r="B3" s="565"/>
      <c r="C3" s="565"/>
      <c r="D3" s="565"/>
      <c r="E3" s="565"/>
      <c r="F3" s="565"/>
      <c r="G3" s="565"/>
      <c r="H3" s="565"/>
      <c r="I3" s="565"/>
      <c r="J3" s="566"/>
    </row>
    <row r="4" spans="1:11" s="289" customFormat="1" ht="30.75" customHeight="1" thickBot="1">
      <c r="A4" s="362" t="s">
        <v>222</v>
      </c>
      <c r="B4" s="363" t="s">
        <v>223</v>
      </c>
      <c r="C4" s="363" t="s">
        <v>224</v>
      </c>
      <c r="D4" s="363" t="s">
        <v>225</v>
      </c>
      <c r="E4" s="363" t="s">
        <v>226</v>
      </c>
      <c r="F4" s="363" t="s">
        <v>227</v>
      </c>
      <c r="G4" s="363" t="s">
        <v>228</v>
      </c>
      <c r="H4" s="363" t="s">
        <v>222</v>
      </c>
      <c r="I4" s="363" t="s">
        <v>223</v>
      </c>
      <c r="J4" s="363" t="s">
        <v>229</v>
      </c>
    </row>
    <row r="5" spans="1:11" s="289" customFormat="1" ht="30.75" customHeight="1" thickBot="1">
      <c r="A5" s="356"/>
      <c r="B5" s="337" t="str">
        <f>'GENERAL TIME TABLE'!$B$5</f>
        <v>10:30-10:45</v>
      </c>
      <c r="C5" s="560" t="str">
        <f>'GENERAL TIME TABLE'!$C$5</f>
        <v xml:space="preserve">સમૂહજીવન, શાળાસફાઈ અને શૈક્ષણિક કાર્ય માટેની પૂર્વતૈયારી </v>
      </c>
      <c r="D5" s="561"/>
      <c r="E5" s="561"/>
      <c r="F5" s="561"/>
      <c r="G5" s="562"/>
      <c r="H5" s="359"/>
      <c r="I5" s="310" t="str">
        <f>'GENERAL TIME TABLE'!$U$5</f>
        <v>07:00-07:20</v>
      </c>
      <c r="J5" s="364" t="s">
        <v>232</v>
      </c>
    </row>
    <row r="6" spans="1:11" s="289" customFormat="1" ht="30.75" customHeight="1" thickBot="1">
      <c r="A6" s="357"/>
      <c r="B6" s="337" t="str">
        <f>'GENERAL TIME TABLE'!$B$6</f>
        <v>10:45 - 11:10</v>
      </c>
      <c r="C6" s="560" t="str">
        <f>'GENERAL TIME TABLE'!$C$6</f>
        <v>પ્રાર્થના સંમેલન</v>
      </c>
      <c r="D6" s="561"/>
      <c r="E6" s="561"/>
      <c r="F6" s="561"/>
      <c r="G6" s="562"/>
      <c r="H6" s="360"/>
      <c r="I6" s="310" t="str">
        <f>'GENERAL TIME TABLE'!$U$6</f>
        <v>07:30-07:50</v>
      </c>
      <c r="J6" s="364" t="s">
        <v>230</v>
      </c>
    </row>
    <row r="7" spans="1:11" s="289" customFormat="1" ht="30.75" customHeight="1">
      <c r="A7" s="358">
        <v>1</v>
      </c>
      <c r="B7" s="338" t="str">
        <f>'GENERAL TIME TABLE'!$B$7</f>
        <v>11:10-11:50</v>
      </c>
      <c r="C7" s="339" t="str">
        <f>'GENERAL TIME TABLE'!C8</f>
        <v>સા.વિ.</v>
      </c>
      <c r="D7" s="339" t="str">
        <f>'GENERAL TIME TABLE'!F8</f>
        <v>સા.વિ.</v>
      </c>
      <c r="E7" s="339" t="str">
        <f>'GENERAL TIME TABLE'!I8</f>
        <v>સા.વિ.</v>
      </c>
      <c r="F7" s="339" t="str">
        <f>'GENERAL TIME TABLE'!L8</f>
        <v>સા.વિ.</v>
      </c>
      <c r="G7" s="340" t="str">
        <f>'GENERAL TIME TABLE'!O8</f>
        <v>સા.વિ.</v>
      </c>
      <c r="H7" s="361">
        <v>1</v>
      </c>
      <c r="I7" s="311" t="str">
        <f>'GENERAL TIME TABLE'!$U$7</f>
        <v>07:50-08:35</v>
      </c>
      <c r="J7" s="344" t="str">
        <f>'GENERAL TIME TABLE'!R8</f>
        <v>શા.શિ.</v>
      </c>
    </row>
    <row r="8" spans="1:11" s="289" customFormat="1" ht="30.75" customHeight="1" thickBot="1">
      <c r="A8" s="357">
        <v>2</v>
      </c>
      <c r="B8" s="337" t="str">
        <f>'GENERAL TIME TABLE'!$B$9</f>
        <v>11:50-12:30</v>
      </c>
      <c r="C8" s="341" t="str">
        <f>'GENERAL TIME TABLE'!C10</f>
        <v>હિન્દી</v>
      </c>
      <c r="D8" s="341" t="str">
        <f>'GENERAL TIME TABLE'!F10</f>
        <v>હિન્દી</v>
      </c>
      <c r="E8" s="341" t="str">
        <f>'GENERAL TIME TABLE'!I10</f>
        <v>હિન્દી</v>
      </c>
      <c r="F8" s="341" t="str">
        <f>'GENERAL TIME TABLE'!L10</f>
        <v>સા.વિ.</v>
      </c>
      <c r="G8" s="342" t="str">
        <f>'GENERAL TIME TABLE'!O10</f>
        <v>હિન્દી</v>
      </c>
      <c r="H8" s="370">
        <v>2</v>
      </c>
      <c r="I8" s="371" t="str">
        <f>'GENERAL TIME TABLE'!$U$9</f>
        <v>08:35-09:15</v>
      </c>
      <c r="J8" s="344" t="str">
        <f>'GENERAL TIME TABLE'!R10</f>
        <v>સંસ્કૃત</v>
      </c>
    </row>
    <row r="9" spans="1:11" s="289" customFormat="1" ht="30.75" customHeight="1" thickBot="1">
      <c r="A9" s="357"/>
      <c r="B9" s="337" t="str">
        <f>'GENERAL TIME TABLE'!$B$11</f>
        <v>12:30-12:40</v>
      </c>
      <c r="C9" s="567" t="str">
        <f>'GENERAL TIME TABLE'!$C$11</f>
        <v xml:space="preserve">વિરામ </v>
      </c>
      <c r="D9" s="568"/>
      <c r="E9" s="568"/>
      <c r="F9" s="568"/>
      <c r="G9" s="569"/>
      <c r="H9" s="360">
        <v>3</v>
      </c>
      <c r="I9" s="310" t="str">
        <f>'GENERAL TIME TABLE'!$U$11</f>
        <v>09:15-10:00</v>
      </c>
      <c r="J9" s="345" t="str">
        <f>'GENERAL TIME TABLE'!R12</f>
        <v>ગણિત</v>
      </c>
    </row>
    <row r="10" spans="1:11" s="289" customFormat="1" ht="30.75" customHeight="1" thickBot="1">
      <c r="A10" s="358">
        <v>3</v>
      </c>
      <c r="B10" s="338" t="str">
        <f>'GENERAL TIME TABLE'!$B$13</f>
        <v>12:40-01:15</v>
      </c>
      <c r="C10" s="339" t="str">
        <f>'GENERAL TIME TABLE'!C14</f>
        <v>ગુજરાતી</v>
      </c>
      <c r="D10" s="339" t="str">
        <f>'GENERAL TIME TABLE'!F14</f>
        <v>ગુજરાતી</v>
      </c>
      <c r="E10" s="339" t="str">
        <f>'GENERAL TIME TABLE'!I14</f>
        <v>ગુજરાતી</v>
      </c>
      <c r="F10" s="339" t="str">
        <f>'GENERAL TIME TABLE'!L14</f>
        <v>ગુજરાતી</v>
      </c>
      <c r="G10" s="340" t="str">
        <f>'GENERAL TIME TABLE'!O14</f>
        <v>ગુજરાતી</v>
      </c>
      <c r="H10" s="360"/>
      <c r="I10" s="310" t="str">
        <f>'GENERAL TIME TABLE'!$U$13</f>
        <v>10:00-10:30</v>
      </c>
      <c r="J10" s="365" t="s">
        <v>129</v>
      </c>
    </row>
    <row r="11" spans="1:11" s="289" customFormat="1" ht="30.75" customHeight="1" thickBot="1">
      <c r="A11" s="357">
        <v>4</v>
      </c>
      <c r="B11" s="337" t="str">
        <f>'GENERAL TIME TABLE'!$B$15</f>
        <v>01:15 -01:50</v>
      </c>
      <c r="C11" s="341" t="str">
        <f>'GENERAL TIME TABLE'!C16</f>
        <v>અંગ્રેજી</v>
      </c>
      <c r="D11" s="341" t="str">
        <f>'GENERAL TIME TABLE'!F16</f>
        <v>અંગ્રેજી</v>
      </c>
      <c r="E11" s="341" t="str">
        <f>'GENERAL TIME TABLE'!I16</f>
        <v>અંગ્રેજી</v>
      </c>
      <c r="F11" s="341" t="str">
        <f>'GENERAL TIME TABLE'!L16</f>
        <v>અંગ્રેજી</v>
      </c>
      <c r="G11" s="342" t="str">
        <f>'GENERAL TIME TABLE'!O16</f>
        <v>અંગ્રેજી</v>
      </c>
      <c r="H11" s="361">
        <v>4</v>
      </c>
      <c r="I11" s="311" t="str">
        <f>'GENERAL TIME TABLE'!$U$15</f>
        <v>10:30-11:00</v>
      </c>
      <c r="J11" s="344" t="str">
        <f>'GENERAL TIME TABLE'!R16</f>
        <v>ગુજરાતી</v>
      </c>
    </row>
    <row r="12" spans="1:11" s="289" customFormat="1" ht="30.75" customHeight="1" thickBot="1">
      <c r="A12" s="357"/>
      <c r="B12" s="337" t="str">
        <f>'GENERAL TIME TABLE'!$B$17</f>
        <v>01:50-02:30</v>
      </c>
      <c r="C12" s="567" t="str">
        <f>'GENERAL TIME TABLE'!$C$17</f>
        <v xml:space="preserve">મધ્યાહન ભોજન - વિરામ </v>
      </c>
      <c r="D12" s="568"/>
      <c r="E12" s="568"/>
      <c r="F12" s="568"/>
      <c r="G12" s="569"/>
      <c r="H12" s="360">
        <v>5</v>
      </c>
      <c r="I12" s="310" t="str">
        <f>'GENERAL TIME TABLE'!$U$17</f>
        <v>11:00-11:30</v>
      </c>
      <c r="J12" s="344" t="str">
        <f>'GENERAL TIME TABLE'!R18</f>
        <v>વિજ્ઞાન</v>
      </c>
    </row>
    <row r="13" spans="1:11" s="289" customFormat="1" ht="30.75" customHeight="1">
      <c r="A13" s="358">
        <v>5</v>
      </c>
      <c r="B13" s="338" t="str">
        <f>'GENERAL TIME TABLE'!$B$18</f>
        <v>02:30-03:05</v>
      </c>
      <c r="C13" s="343" t="str">
        <f>'GENERAL TIME TABLE'!C19</f>
        <v>ગણિત</v>
      </c>
      <c r="D13" s="343" t="str">
        <f>'GENERAL TIME TABLE'!F19</f>
        <v>ગણિત</v>
      </c>
      <c r="E13" s="343" t="str">
        <f>'GENERAL TIME TABLE'!I19</f>
        <v>ગણિત</v>
      </c>
      <c r="F13" s="343" t="str">
        <f>'GENERAL TIME TABLE'!L19</f>
        <v>ગણિત</v>
      </c>
      <c r="G13" s="344" t="str">
        <f>'GENERAL TIME TABLE'!O19</f>
        <v>ગણિત</v>
      </c>
      <c r="H13" s="550" t="s">
        <v>231</v>
      </c>
      <c r="I13" s="550"/>
      <c r="J13" s="551"/>
    </row>
    <row r="14" spans="1:11" s="289" customFormat="1" ht="30.75" customHeight="1" thickBot="1">
      <c r="A14" s="357">
        <v>6</v>
      </c>
      <c r="B14" s="337" t="str">
        <f>'GENERAL TIME TABLE'!$B$20</f>
        <v>03:05-03:40</v>
      </c>
      <c r="C14" s="343" t="str">
        <f>'GENERAL TIME TABLE'!C21</f>
        <v>વિજ્ઞાન</v>
      </c>
      <c r="D14" s="343" t="str">
        <f>'GENERAL TIME TABLE'!F21</f>
        <v>વિજ્ઞાન</v>
      </c>
      <c r="E14" s="343" t="str">
        <f>'GENERAL TIME TABLE'!I21</f>
        <v>વિજ્ઞાન</v>
      </c>
      <c r="F14" s="343" t="str">
        <f>'GENERAL TIME TABLE'!L21</f>
        <v>વિજ્ઞાન</v>
      </c>
      <c r="G14" s="344" t="str">
        <f>'GENERAL TIME TABLE'!O21</f>
        <v>વિજ્ઞાન</v>
      </c>
      <c r="H14" s="552"/>
      <c r="I14" s="552"/>
      <c r="J14" s="553"/>
    </row>
    <row r="15" spans="1:11" s="289" customFormat="1" ht="30.75" customHeight="1" thickBot="1">
      <c r="A15" s="357"/>
      <c r="B15" s="337" t="str">
        <f>'GENERAL TIME TABLE'!$B$22</f>
        <v>03:40-03:50</v>
      </c>
      <c r="C15" s="560" t="str">
        <f>'GENERAL TIME TABLE'!$C$22</f>
        <v xml:space="preserve">વિરામ </v>
      </c>
      <c r="D15" s="561"/>
      <c r="E15" s="561"/>
      <c r="F15" s="561"/>
      <c r="G15" s="562"/>
      <c r="H15" s="554" t="str">
        <f>IF(HOME!$B$6="","",HOME!$B$6)</f>
        <v>મહેતા નિરાલી દિક્ષિતભાઈ</v>
      </c>
      <c r="I15" s="555"/>
      <c r="J15" s="556"/>
    </row>
    <row r="16" spans="1:11" s="289" customFormat="1" ht="30.75" customHeight="1">
      <c r="A16" s="358">
        <v>7</v>
      </c>
      <c r="B16" s="338" t="str">
        <f>'GENERAL TIME TABLE'!$B$23</f>
        <v>03:50-04:25</v>
      </c>
      <c r="C16" s="339" t="str">
        <f>'GENERAL TIME TABLE'!C24</f>
        <v>હિન્દી</v>
      </c>
      <c r="D16" s="339" t="str">
        <f>'GENERAL TIME TABLE'!F24</f>
        <v>સંગીત</v>
      </c>
      <c r="E16" s="339" t="str">
        <f>'GENERAL TIME TABLE'!I24</f>
        <v>ચિત્ર</v>
      </c>
      <c r="F16" s="339" t="str">
        <f>'GENERAL TIME TABLE'!L24</f>
        <v>કમ્પ્યુટર</v>
      </c>
      <c r="G16" s="340" t="str">
        <f>'GENERAL TIME TABLE'!O24</f>
        <v>ગણિત</v>
      </c>
      <c r="H16" s="554"/>
      <c r="I16" s="555"/>
      <c r="J16" s="556"/>
    </row>
    <row r="17" spans="1:10" s="289" customFormat="1" ht="30.75" customHeight="1" thickBot="1">
      <c r="A17" s="357">
        <v>8</v>
      </c>
      <c r="B17" s="337" t="str">
        <f>'GENERAL TIME TABLE'!$B$25</f>
        <v>04:25-05:00</v>
      </c>
      <c r="C17" s="341" t="str">
        <f>'GENERAL TIME TABLE'!C26</f>
        <v>ગુજરાતી</v>
      </c>
      <c r="D17" s="341" t="str">
        <f>'GENERAL TIME TABLE'!F26</f>
        <v>સર્વાંગી</v>
      </c>
      <c r="E17" s="341" t="str">
        <f>'GENERAL TIME TABLE'!I26</f>
        <v>અંગ્રેજી</v>
      </c>
      <c r="F17" s="341" t="str">
        <f>'GENERAL TIME TABLE'!L26</f>
        <v>સંસ્કૃત</v>
      </c>
      <c r="G17" s="342" t="str">
        <f>'GENERAL TIME TABLE'!O26</f>
        <v>વિજ્ઞાન</v>
      </c>
      <c r="H17" s="557"/>
      <c r="I17" s="558"/>
      <c r="J17" s="559"/>
    </row>
    <row r="18" spans="1:10" ht="6.75" customHeight="1"/>
  </sheetData>
  <sheetProtection password="F2A4" sheet="1" objects="1" scenarios="1" selectLockedCells="1"/>
  <mergeCells count="10">
    <mergeCell ref="K1:K2"/>
    <mergeCell ref="H13:J14"/>
    <mergeCell ref="H15:J17"/>
    <mergeCell ref="C5:G5"/>
    <mergeCell ref="C15:G15"/>
    <mergeCell ref="A1:J1"/>
    <mergeCell ref="A3:J3"/>
    <mergeCell ref="C6:G6"/>
    <mergeCell ref="C9:G9"/>
    <mergeCell ref="C12:G12"/>
  </mergeCells>
  <pageMargins left="0.91" right="0.11811023622047245" top="0.6692913385826772" bottom="0.35433070866141736" header="0.62992125984251968" footer="0.31496062992125984"/>
  <pageSetup paperSize="9" scale="9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00FF"/>
  </sheetPr>
  <dimension ref="A1:WVQ18"/>
  <sheetViews>
    <sheetView showGridLines="0" topLeftCell="A2" zoomScale="85" zoomScaleNormal="85" workbookViewId="0">
      <selection activeCell="K1" sqref="K1:K2"/>
    </sheetView>
  </sheetViews>
  <sheetFormatPr defaultColWidth="0" defaultRowHeight="20.25" zeroHeight="1"/>
  <cols>
    <col min="1" max="1" width="6.5703125" style="287" customWidth="1"/>
    <col min="2" max="2" width="14.28515625" style="288" bestFit="1" customWidth="1"/>
    <col min="3" max="7" width="16.140625" style="287" customWidth="1"/>
    <col min="8" max="8" width="6.5703125" style="287" customWidth="1"/>
    <col min="9" max="9" width="14.28515625" style="287" bestFit="1" customWidth="1"/>
    <col min="10" max="10" width="16.140625" style="287" customWidth="1"/>
    <col min="11" max="11" width="21.42578125" style="287" customWidth="1"/>
    <col min="12" max="255" width="9.140625" style="287" hidden="1"/>
    <col min="256" max="256" width="6.140625" style="287" hidden="1"/>
    <col min="257" max="257" width="16.28515625" style="287" hidden="1"/>
    <col min="258" max="258" width="12.42578125" style="287" hidden="1"/>
    <col min="259" max="259" width="16" style="287" hidden="1"/>
    <col min="260" max="260" width="12.42578125" style="287" hidden="1"/>
    <col min="261" max="261" width="16" style="287" hidden="1"/>
    <col min="262" max="262" width="12.42578125" style="287" hidden="1"/>
    <col min="263" max="263" width="6.140625" style="287" hidden="1"/>
    <col min="264" max="264" width="15.42578125" style="287" hidden="1"/>
    <col min="265" max="265" width="14" style="287" hidden="1"/>
    <col min="266" max="511" width="9.140625" style="287" hidden="1"/>
    <col min="512" max="512" width="6.140625" style="287" hidden="1"/>
    <col min="513" max="513" width="16.28515625" style="287" hidden="1"/>
    <col min="514" max="514" width="12.42578125" style="287" hidden="1"/>
    <col min="515" max="515" width="16" style="287" hidden="1"/>
    <col min="516" max="516" width="12.42578125" style="287" hidden="1"/>
    <col min="517" max="517" width="16" style="287" hidden="1"/>
    <col min="518" max="518" width="12.42578125" style="287" hidden="1"/>
    <col min="519" max="519" width="6.140625" style="287" hidden="1"/>
    <col min="520" max="520" width="15.42578125" style="287" hidden="1"/>
    <col min="521" max="521" width="14" style="287" hidden="1"/>
    <col min="522" max="767" width="9.140625" style="287" hidden="1"/>
    <col min="768" max="768" width="6.140625" style="287" hidden="1"/>
    <col min="769" max="769" width="16.28515625" style="287" hidden="1"/>
    <col min="770" max="770" width="12.42578125" style="287" hidden="1"/>
    <col min="771" max="771" width="16" style="287" hidden="1"/>
    <col min="772" max="772" width="12.42578125" style="287" hidden="1"/>
    <col min="773" max="773" width="16" style="287" hidden="1"/>
    <col min="774" max="774" width="12.42578125" style="287" hidden="1"/>
    <col min="775" max="775" width="6.140625" style="287" hidden="1"/>
    <col min="776" max="776" width="15.42578125" style="287" hidden="1"/>
    <col min="777" max="777" width="14" style="287" hidden="1"/>
    <col min="778" max="1023" width="9.140625" style="287" hidden="1"/>
    <col min="1024" max="1024" width="6.140625" style="287" hidden="1"/>
    <col min="1025" max="1025" width="16.28515625" style="287" hidden="1"/>
    <col min="1026" max="1026" width="12.42578125" style="287" hidden="1"/>
    <col min="1027" max="1027" width="16" style="287" hidden="1"/>
    <col min="1028" max="1028" width="12.42578125" style="287" hidden="1"/>
    <col min="1029" max="1029" width="16" style="287" hidden="1"/>
    <col min="1030" max="1030" width="12.42578125" style="287" hidden="1"/>
    <col min="1031" max="1031" width="6.140625" style="287" hidden="1"/>
    <col min="1032" max="1032" width="15.42578125" style="287" hidden="1"/>
    <col min="1033" max="1033" width="14" style="287" hidden="1"/>
    <col min="1034" max="1279" width="9.140625" style="287" hidden="1"/>
    <col min="1280" max="1280" width="6.140625" style="287" hidden="1"/>
    <col min="1281" max="1281" width="16.28515625" style="287" hidden="1"/>
    <col min="1282" max="1282" width="12.42578125" style="287" hidden="1"/>
    <col min="1283" max="1283" width="16" style="287" hidden="1"/>
    <col min="1284" max="1284" width="12.42578125" style="287" hidden="1"/>
    <col min="1285" max="1285" width="16" style="287" hidden="1"/>
    <col min="1286" max="1286" width="12.42578125" style="287" hidden="1"/>
    <col min="1287" max="1287" width="6.140625" style="287" hidden="1"/>
    <col min="1288" max="1288" width="15.42578125" style="287" hidden="1"/>
    <col min="1289" max="1289" width="14" style="287" hidden="1"/>
    <col min="1290" max="1535" width="9.140625" style="287" hidden="1"/>
    <col min="1536" max="1536" width="6.140625" style="287" hidden="1"/>
    <col min="1537" max="1537" width="16.28515625" style="287" hidden="1"/>
    <col min="1538" max="1538" width="12.42578125" style="287" hidden="1"/>
    <col min="1539" max="1539" width="16" style="287" hidden="1"/>
    <col min="1540" max="1540" width="12.42578125" style="287" hidden="1"/>
    <col min="1541" max="1541" width="16" style="287" hidden="1"/>
    <col min="1542" max="1542" width="12.42578125" style="287" hidden="1"/>
    <col min="1543" max="1543" width="6.140625" style="287" hidden="1"/>
    <col min="1544" max="1544" width="15.42578125" style="287" hidden="1"/>
    <col min="1545" max="1545" width="14" style="287" hidden="1"/>
    <col min="1546" max="1791" width="9.140625" style="287" hidden="1"/>
    <col min="1792" max="1792" width="6.140625" style="287" hidden="1"/>
    <col min="1793" max="1793" width="16.28515625" style="287" hidden="1"/>
    <col min="1794" max="1794" width="12.42578125" style="287" hidden="1"/>
    <col min="1795" max="1795" width="16" style="287" hidden="1"/>
    <col min="1796" max="1796" width="12.42578125" style="287" hidden="1"/>
    <col min="1797" max="1797" width="16" style="287" hidden="1"/>
    <col min="1798" max="1798" width="12.42578125" style="287" hidden="1"/>
    <col min="1799" max="1799" width="6.140625" style="287" hidden="1"/>
    <col min="1800" max="1800" width="15.42578125" style="287" hidden="1"/>
    <col min="1801" max="1801" width="14" style="287" hidden="1"/>
    <col min="1802" max="2047" width="9.140625" style="287" hidden="1"/>
    <col min="2048" max="2048" width="6.140625" style="287" hidden="1"/>
    <col min="2049" max="2049" width="16.28515625" style="287" hidden="1"/>
    <col min="2050" max="2050" width="12.42578125" style="287" hidden="1"/>
    <col min="2051" max="2051" width="16" style="287" hidden="1"/>
    <col min="2052" max="2052" width="12.42578125" style="287" hidden="1"/>
    <col min="2053" max="2053" width="16" style="287" hidden="1"/>
    <col min="2054" max="2054" width="12.42578125" style="287" hidden="1"/>
    <col min="2055" max="2055" width="6.140625" style="287" hidden="1"/>
    <col min="2056" max="2056" width="15.42578125" style="287" hidden="1"/>
    <col min="2057" max="2057" width="14" style="287" hidden="1"/>
    <col min="2058" max="2303" width="9.140625" style="287" hidden="1"/>
    <col min="2304" max="2304" width="6.140625" style="287" hidden="1"/>
    <col min="2305" max="2305" width="16.28515625" style="287" hidden="1"/>
    <col min="2306" max="2306" width="12.42578125" style="287" hidden="1"/>
    <col min="2307" max="2307" width="16" style="287" hidden="1"/>
    <col min="2308" max="2308" width="12.42578125" style="287" hidden="1"/>
    <col min="2309" max="2309" width="16" style="287" hidden="1"/>
    <col min="2310" max="2310" width="12.42578125" style="287" hidden="1"/>
    <col min="2311" max="2311" width="6.140625" style="287" hidden="1"/>
    <col min="2312" max="2312" width="15.42578125" style="287" hidden="1"/>
    <col min="2313" max="2313" width="14" style="287" hidden="1"/>
    <col min="2314" max="2559" width="9.140625" style="287" hidden="1"/>
    <col min="2560" max="2560" width="6.140625" style="287" hidden="1"/>
    <col min="2561" max="2561" width="16.28515625" style="287" hidden="1"/>
    <col min="2562" max="2562" width="12.42578125" style="287" hidden="1"/>
    <col min="2563" max="2563" width="16" style="287" hidden="1"/>
    <col min="2564" max="2564" width="12.42578125" style="287" hidden="1"/>
    <col min="2565" max="2565" width="16" style="287" hidden="1"/>
    <col min="2566" max="2566" width="12.42578125" style="287" hidden="1"/>
    <col min="2567" max="2567" width="6.140625" style="287" hidden="1"/>
    <col min="2568" max="2568" width="15.42578125" style="287" hidden="1"/>
    <col min="2569" max="2569" width="14" style="287" hidden="1"/>
    <col min="2570" max="2815" width="9.140625" style="287" hidden="1"/>
    <col min="2816" max="2816" width="6.140625" style="287" hidden="1"/>
    <col min="2817" max="2817" width="16.28515625" style="287" hidden="1"/>
    <col min="2818" max="2818" width="12.42578125" style="287" hidden="1"/>
    <col min="2819" max="2819" width="16" style="287" hidden="1"/>
    <col min="2820" max="2820" width="12.42578125" style="287" hidden="1"/>
    <col min="2821" max="2821" width="16" style="287" hidden="1"/>
    <col min="2822" max="2822" width="12.42578125" style="287" hidden="1"/>
    <col min="2823" max="2823" width="6.140625" style="287" hidden="1"/>
    <col min="2824" max="2824" width="15.42578125" style="287" hidden="1"/>
    <col min="2825" max="2825" width="14" style="287" hidden="1"/>
    <col min="2826" max="3071" width="9.140625" style="287" hidden="1"/>
    <col min="3072" max="3072" width="6.140625" style="287" hidden="1"/>
    <col min="3073" max="3073" width="16.28515625" style="287" hidden="1"/>
    <col min="3074" max="3074" width="12.42578125" style="287" hidden="1"/>
    <col min="3075" max="3075" width="16" style="287" hidden="1"/>
    <col min="3076" max="3076" width="12.42578125" style="287" hidden="1"/>
    <col min="3077" max="3077" width="16" style="287" hidden="1"/>
    <col min="3078" max="3078" width="12.42578125" style="287" hidden="1"/>
    <col min="3079" max="3079" width="6.140625" style="287" hidden="1"/>
    <col min="3080" max="3080" width="15.42578125" style="287" hidden="1"/>
    <col min="3081" max="3081" width="14" style="287" hidden="1"/>
    <col min="3082" max="3327" width="9.140625" style="287" hidden="1"/>
    <col min="3328" max="3328" width="6.140625" style="287" hidden="1"/>
    <col min="3329" max="3329" width="16.28515625" style="287" hidden="1"/>
    <col min="3330" max="3330" width="12.42578125" style="287" hidden="1"/>
    <col min="3331" max="3331" width="16" style="287" hidden="1"/>
    <col min="3332" max="3332" width="12.42578125" style="287" hidden="1"/>
    <col min="3333" max="3333" width="16" style="287" hidden="1"/>
    <col min="3334" max="3334" width="12.42578125" style="287" hidden="1"/>
    <col min="3335" max="3335" width="6.140625" style="287" hidden="1"/>
    <col min="3336" max="3336" width="15.42578125" style="287" hidden="1"/>
    <col min="3337" max="3337" width="14" style="287" hidden="1"/>
    <col min="3338" max="3583" width="9.140625" style="287" hidden="1"/>
    <col min="3584" max="3584" width="6.140625" style="287" hidden="1"/>
    <col min="3585" max="3585" width="16.28515625" style="287" hidden="1"/>
    <col min="3586" max="3586" width="12.42578125" style="287" hidden="1"/>
    <col min="3587" max="3587" width="16" style="287" hidden="1"/>
    <col min="3588" max="3588" width="12.42578125" style="287" hidden="1"/>
    <col min="3589" max="3589" width="16" style="287" hidden="1"/>
    <col min="3590" max="3590" width="12.42578125" style="287" hidden="1"/>
    <col min="3591" max="3591" width="6.140625" style="287" hidden="1"/>
    <col min="3592" max="3592" width="15.42578125" style="287" hidden="1"/>
    <col min="3593" max="3593" width="14" style="287" hidden="1"/>
    <col min="3594" max="3839" width="9.140625" style="287" hidden="1"/>
    <col min="3840" max="3840" width="6.140625" style="287" hidden="1"/>
    <col min="3841" max="3841" width="16.28515625" style="287" hidden="1"/>
    <col min="3842" max="3842" width="12.42578125" style="287" hidden="1"/>
    <col min="3843" max="3843" width="16" style="287" hidden="1"/>
    <col min="3844" max="3844" width="12.42578125" style="287" hidden="1"/>
    <col min="3845" max="3845" width="16" style="287" hidden="1"/>
    <col min="3846" max="3846" width="12.42578125" style="287" hidden="1"/>
    <col min="3847" max="3847" width="6.140625" style="287" hidden="1"/>
    <col min="3848" max="3848" width="15.42578125" style="287" hidden="1"/>
    <col min="3849" max="3849" width="14" style="287" hidden="1"/>
    <col min="3850" max="4095" width="9.140625" style="287" hidden="1"/>
    <col min="4096" max="4096" width="6.140625" style="287" hidden="1"/>
    <col min="4097" max="4097" width="16.28515625" style="287" hidden="1"/>
    <col min="4098" max="4098" width="12.42578125" style="287" hidden="1"/>
    <col min="4099" max="4099" width="16" style="287" hidden="1"/>
    <col min="4100" max="4100" width="12.42578125" style="287" hidden="1"/>
    <col min="4101" max="4101" width="16" style="287" hidden="1"/>
    <col min="4102" max="4102" width="12.42578125" style="287" hidden="1"/>
    <col min="4103" max="4103" width="6.140625" style="287" hidden="1"/>
    <col min="4104" max="4104" width="15.42578125" style="287" hidden="1"/>
    <col min="4105" max="4105" width="14" style="287" hidden="1"/>
    <col min="4106" max="4351" width="9.140625" style="287" hidden="1"/>
    <col min="4352" max="4352" width="6.140625" style="287" hidden="1"/>
    <col min="4353" max="4353" width="16.28515625" style="287" hidden="1"/>
    <col min="4354" max="4354" width="12.42578125" style="287" hidden="1"/>
    <col min="4355" max="4355" width="16" style="287" hidden="1"/>
    <col min="4356" max="4356" width="12.42578125" style="287" hidden="1"/>
    <col min="4357" max="4357" width="16" style="287" hidden="1"/>
    <col min="4358" max="4358" width="12.42578125" style="287" hidden="1"/>
    <col min="4359" max="4359" width="6.140625" style="287" hidden="1"/>
    <col min="4360" max="4360" width="15.42578125" style="287" hidden="1"/>
    <col min="4361" max="4361" width="14" style="287" hidden="1"/>
    <col min="4362" max="4607" width="9.140625" style="287" hidden="1"/>
    <col min="4608" max="4608" width="6.140625" style="287" hidden="1"/>
    <col min="4609" max="4609" width="16.28515625" style="287" hidden="1"/>
    <col min="4610" max="4610" width="12.42578125" style="287" hidden="1"/>
    <col min="4611" max="4611" width="16" style="287" hidden="1"/>
    <col min="4612" max="4612" width="12.42578125" style="287" hidden="1"/>
    <col min="4613" max="4613" width="16" style="287" hidden="1"/>
    <col min="4614" max="4614" width="12.42578125" style="287" hidden="1"/>
    <col min="4615" max="4615" width="6.140625" style="287" hidden="1"/>
    <col min="4616" max="4616" width="15.42578125" style="287" hidden="1"/>
    <col min="4617" max="4617" width="14" style="287" hidden="1"/>
    <col min="4618" max="4863" width="9.140625" style="287" hidden="1"/>
    <col min="4864" max="4864" width="6.140625" style="287" hidden="1"/>
    <col min="4865" max="4865" width="16.28515625" style="287" hidden="1"/>
    <col min="4866" max="4866" width="12.42578125" style="287" hidden="1"/>
    <col min="4867" max="4867" width="16" style="287" hidden="1"/>
    <col min="4868" max="4868" width="12.42578125" style="287" hidden="1"/>
    <col min="4869" max="4869" width="16" style="287" hidden="1"/>
    <col min="4870" max="4870" width="12.42578125" style="287" hidden="1"/>
    <col min="4871" max="4871" width="6.140625" style="287" hidden="1"/>
    <col min="4872" max="4872" width="15.42578125" style="287" hidden="1"/>
    <col min="4873" max="4873" width="14" style="287" hidden="1"/>
    <col min="4874" max="5119" width="9.140625" style="287" hidden="1"/>
    <col min="5120" max="5120" width="6.140625" style="287" hidden="1"/>
    <col min="5121" max="5121" width="16.28515625" style="287" hidden="1"/>
    <col min="5122" max="5122" width="12.42578125" style="287" hidden="1"/>
    <col min="5123" max="5123" width="16" style="287" hidden="1"/>
    <col min="5124" max="5124" width="12.42578125" style="287" hidden="1"/>
    <col min="5125" max="5125" width="16" style="287" hidden="1"/>
    <col min="5126" max="5126" width="12.42578125" style="287" hidden="1"/>
    <col min="5127" max="5127" width="6.140625" style="287" hidden="1"/>
    <col min="5128" max="5128" width="15.42578125" style="287" hidden="1"/>
    <col min="5129" max="5129" width="14" style="287" hidden="1"/>
    <col min="5130" max="5375" width="9.140625" style="287" hidden="1"/>
    <col min="5376" max="5376" width="6.140625" style="287" hidden="1"/>
    <col min="5377" max="5377" width="16.28515625" style="287" hidden="1"/>
    <col min="5378" max="5378" width="12.42578125" style="287" hidden="1"/>
    <col min="5379" max="5379" width="16" style="287" hidden="1"/>
    <col min="5380" max="5380" width="12.42578125" style="287" hidden="1"/>
    <col min="5381" max="5381" width="16" style="287" hidden="1"/>
    <col min="5382" max="5382" width="12.42578125" style="287" hidden="1"/>
    <col min="5383" max="5383" width="6.140625" style="287" hidden="1"/>
    <col min="5384" max="5384" width="15.42578125" style="287" hidden="1"/>
    <col min="5385" max="5385" width="14" style="287" hidden="1"/>
    <col min="5386" max="5631" width="9.140625" style="287" hidden="1"/>
    <col min="5632" max="5632" width="6.140625" style="287" hidden="1"/>
    <col min="5633" max="5633" width="16.28515625" style="287" hidden="1"/>
    <col min="5634" max="5634" width="12.42578125" style="287" hidden="1"/>
    <col min="5635" max="5635" width="16" style="287" hidden="1"/>
    <col min="5636" max="5636" width="12.42578125" style="287" hidden="1"/>
    <col min="5637" max="5637" width="16" style="287" hidden="1"/>
    <col min="5638" max="5638" width="12.42578125" style="287" hidden="1"/>
    <col min="5639" max="5639" width="6.140625" style="287" hidden="1"/>
    <col min="5640" max="5640" width="15.42578125" style="287" hidden="1"/>
    <col min="5641" max="5641" width="14" style="287" hidden="1"/>
    <col min="5642" max="5887" width="9.140625" style="287" hidden="1"/>
    <col min="5888" max="5888" width="6.140625" style="287" hidden="1"/>
    <col min="5889" max="5889" width="16.28515625" style="287" hidden="1"/>
    <col min="5890" max="5890" width="12.42578125" style="287" hidden="1"/>
    <col min="5891" max="5891" width="16" style="287" hidden="1"/>
    <col min="5892" max="5892" width="12.42578125" style="287" hidden="1"/>
    <col min="5893" max="5893" width="16" style="287" hidden="1"/>
    <col min="5894" max="5894" width="12.42578125" style="287" hidden="1"/>
    <col min="5895" max="5895" width="6.140625" style="287" hidden="1"/>
    <col min="5896" max="5896" width="15.42578125" style="287" hidden="1"/>
    <col min="5897" max="5897" width="14" style="287" hidden="1"/>
    <col min="5898" max="6143" width="9.140625" style="287" hidden="1"/>
    <col min="6144" max="6144" width="6.140625" style="287" hidden="1"/>
    <col min="6145" max="6145" width="16.28515625" style="287" hidden="1"/>
    <col min="6146" max="6146" width="12.42578125" style="287" hidden="1"/>
    <col min="6147" max="6147" width="16" style="287" hidden="1"/>
    <col min="6148" max="6148" width="12.42578125" style="287" hidden="1"/>
    <col min="6149" max="6149" width="16" style="287" hidden="1"/>
    <col min="6150" max="6150" width="12.42578125" style="287" hidden="1"/>
    <col min="6151" max="6151" width="6.140625" style="287" hidden="1"/>
    <col min="6152" max="6152" width="15.42578125" style="287" hidden="1"/>
    <col min="6153" max="6153" width="14" style="287" hidden="1"/>
    <col min="6154" max="6399" width="9.140625" style="287" hidden="1"/>
    <col min="6400" max="6400" width="6.140625" style="287" hidden="1"/>
    <col min="6401" max="6401" width="16.28515625" style="287" hidden="1"/>
    <col min="6402" max="6402" width="12.42578125" style="287" hidden="1"/>
    <col min="6403" max="6403" width="16" style="287" hidden="1"/>
    <col min="6404" max="6404" width="12.42578125" style="287" hidden="1"/>
    <col min="6405" max="6405" width="16" style="287" hidden="1"/>
    <col min="6406" max="6406" width="12.42578125" style="287" hidden="1"/>
    <col min="6407" max="6407" width="6.140625" style="287" hidden="1"/>
    <col min="6408" max="6408" width="15.42578125" style="287" hidden="1"/>
    <col min="6409" max="6409" width="14" style="287" hidden="1"/>
    <col min="6410" max="6655" width="9.140625" style="287" hidden="1"/>
    <col min="6656" max="6656" width="6.140625" style="287" hidden="1"/>
    <col min="6657" max="6657" width="16.28515625" style="287" hidden="1"/>
    <col min="6658" max="6658" width="12.42578125" style="287" hidden="1"/>
    <col min="6659" max="6659" width="16" style="287" hidden="1"/>
    <col min="6660" max="6660" width="12.42578125" style="287" hidden="1"/>
    <col min="6661" max="6661" width="16" style="287" hidden="1"/>
    <col min="6662" max="6662" width="12.42578125" style="287" hidden="1"/>
    <col min="6663" max="6663" width="6.140625" style="287" hidden="1"/>
    <col min="6664" max="6664" width="15.42578125" style="287" hidden="1"/>
    <col min="6665" max="6665" width="14" style="287" hidden="1"/>
    <col min="6666" max="6911" width="9.140625" style="287" hidden="1"/>
    <col min="6912" max="6912" width="6.140625" style="287" hidden="1"/>
    <col min="6913" max="6913" width="16.28515625" style="287" hidden="1"/>
    <col min="6914" max="6914" width="12.42578125" style="287" hidden="1"/>
    <col min="6915" max="6915" width="16" style="287" hidden="1"/>
    <col min="6916" max="6916" width="12.42578125" style="287" hidden="1"/>
    <col min="6917" max="6917" width="16" style="287" hidden="1"/>
    <col min="6918" max="6918" width="12.42578125" style="287" hidden="1"/>
    <col min="6919" max="6919" width="6.140625" style="287" hidden="1"/>
    <col min="6920" max="6920" width="15.42578125" style="287" hidden="1"/>
    <col min="6921" max="6921" width="14" style="287" hidden="1"/>
    <col min="6922" max="7167" width="9.140625" style="287" hidden="1"/>
    <col min="7168" max="7168" width="6.140625" style="287" hidden="1"/>
    <col min="7169" max="7169" width="16.28515625" style="287" hidden="1"/>
    <col min="7170" max="7170" width="12.42578125" style="287" hidden="1"/>
    <col min="7171" max="7171" width="16" style="287" hidden="1"/>
    <col min="7172" max="7172" width="12.42578125" style="287" hidden="1"/>
    <col min="7173" max="7173" width="16" style="287" hidden="1"/>
    <col min="7174" max="7174" width="12.42578125" style="287" hidden="1"/>
    <col min="7175" max="7175" width="6.140625" style="287" hidden="1"/>
    <col min="7176" max="7176" width="15.42578125" style="287" hidden="1"/>
    <col min="7177" max="7177" width="14" style="287" hidden="1"/>
    <col min="7178" max="7423" width="9.140625" style="287" hidden="1"/>
    <col min="7424" max="7424" width="6.140625" style="287" hidden="1"/>
    <col min="7425" max="7425" width="16.28515625" style="287" hidden="1"/>
    <col min="7426" max="7426" width="12.42578125" style="287" hidden="1"/>
    <col min="7427" max="7427" width="16" style="287" hidden="1"/>
    <col min="7428" max="7428" width="12.42578125" style="287" hidden="1"/>
    <col min="7429" max="7429" width="16" style="287" hidden="1"/>
    <col min="7430" max="7430" width="12.42578125" style="287" hidden="1"/>
    <col min="7431" max="7431" width="6.140625" style="287" hidden="1"/>
    <col min="7432" max="7432" width="15.42578125" style="287" hidden="1"/>
    <col min="7433" max="7433" width="14" style="287" hidden="1"/>
    <col min="7434" max="7679" width="9.140625" style="287" hidden="1"/>
    <col min="7680" max="7680" width="6.140625" style="287" hidden="1"/>
    <col min="7681" max="7681" width="16.28515625" style="287" hidden="1"/>
    <col min="7682" max="7682" width="12.42578125" style="287" hidden="1"/>
    <col min="7683" max="7683" width="16" style="287" hidden="1"/>
    <col min="7684" max="7684" width="12.42578125" style="287" hidden="1"/>
    <col min="7685" max="7685" width="16" style="287" hidden="1"/>
    <col min="7686" max="7686" width="12.42578125" style="287" hidden="1"/>
    <col min="7687" max="7687" width="6.140625" style="287" hidden="1"/>
    <col min="7688" max="7688" width="15.42578125" style="287" hidden="1"/>
    <col min="7689" max="7689" width="14" style="287" hidden="1"/>
    <col min="7690" max="7935" width="9.140625" style="287" hidden="1"/>
    <col min="7936" max="7936" width="6.140625" style="287" hidden="1"/>
    <col min="7937" max="7937" width="16.28515625" style="287" hidden="1"/>
    <col min="7938" max="7938" width="12.42578125" style="287" hidden="1"/>
    <col min="7939" max="7939" width="16" style="287" hidden="1"/>
    <col min="7940" max="7940" width="12.42578125" style="287" hidden="1"/>
    <col min="7941" max="7941" width="16" style="287" hidden="1"/>
    <col min="7942" max="7942" width="12.42578125" style="287" hidden="1"/>
    <col min="7943" max="7943" width="6.140625" style="287" hidden="1"/>
    <col min="7944" max="7944" width="15.42578125" style="287" hidden="1"/>
    <col min="7945" max="7945" width="14" style="287" hidden="1"/>
    <col min="7946" max="8191" width="9.140625" style="287" hidden="1"/>
    <col min="8192" max="8192" width="6.140625" style="287" hidden="1"/>
    <col min="8193" max="8193" width="16.28515625" style="287" hidden="1"/>
    <col min="8194" max="8194" width="12.42578125" style="287" hidden="1"/>
    <col min="8195" max="8195" width="16" style="287" hidden="1"/>
    <col min="8196" max="8196" width="12.42578125" style="287" hidden="1"/>
    <col min="8197" max="8197" width="16" style="287" hidden="1"/>
    <col min="8198" max="8198" width="12.42578125" style="287" hidden="1"/>
    <col min="8199" max="8199" width="6.140625" style="287" hidden="1"/>
    <col min="8200" max="8200" width="15.42578125" style="287" hidden="1"/>
    <col min="8201" max="8201" width="14" style="287" hidden="1"/>
    <col min="8202" max="8447" width="9.140625" style="287" hidden="1"/>
    <col min="8448" max="8448" width="6.140625" style="287" hidden="1"/>
    <col min="8449" max="8449" width="16.28515625" style="287" hidden="1"/>
    <col min="8450" max="8450" width="12.42578125" style="287" hidden="1"/>
    <col min="8451" max="8451" width="16" style="287" hidden="1"/>
    <col min="8452" max="8452" width="12.42578125" style="287" hidden="1"/>
    <col min="8453" max="8453" width="16" style="287" hidden="1"/>
    <col min="8454" max="8454" width="12.42578125" style="287" hidden="1"/>
    <col min="8455" max="8455" width="6.140625" style="287" hidden="1"/>
    <col min="8456" max="8456" width="15.42578125" style="287" hidden="1"/>
    <col min="8457" max="8457" width="14" style="287" hidden="1"/>
    <col min="8458" max="8703" width="9.140625" style="287" hidden="1"/>
    <col min="8704" max="8704" width="6.140625" style="287" hidden="1"/>
    <col min="8705" max="8705" width="16.28515625" style="287" hidden="1"/>
    <col min="8706" max="8706" width="12.42578125" style="287" hidden="1"/>
    <col min="8707" max="8707" width="16" style="287" hidden="1"/>
    <col min="8708" max="8708" width="12.42578125" style="287" hidden="1"/>
    <col min="8709" max="8709" width="16" style="287" hidden="1"/>
    <col min="8710" max="8710" width="12.42578125" style="287" hidden="1"/>
    <col min="8711" max="8711" width="6.140625" style="287" hidden="1"/>
    <col min="8712" max="8712" width="15.42578125" style="287" hidden="1"/>
    <col min="8713" max="8713" width="14" style="287" hidden="1"/>
    <col min="8714" max="8959" width="9.140625" style="287" hidden="1"/>
    <col min="8960" max="8960" width="6.140625" style="287" hidden="1"/>
    <col min="8961" max="8961" width="16.28515625" style="287" hidden="1"/>
    <col min="8962" max="8962" width="12.42578125" style="287" hidden="1"/>
    <col min="8963" max="8963" width="16" style="287" hidden="1"/>
    <col min="8964" max="8964" width="12.42578125" style="287" hidden="1"/>
    <col min="8965" max="8965" width="16" style="287" hidden="1"/>
    <col min="8966" max="8966" width="12.42578125" style="287" hidden="1"/>
    <col min="8967" max="8967" width="6.140625" style="287" hidden="1"/>
    <col min="8968" max="8968" width="15.42578125" style="287" hidden="1"/>
    <col min="8969" max="8969" width="14" style="287" hidden="1"/>
    <col min="8970" max="9215" width="9.140625" style="287" hidden="1"/>
    <col min="9216" max="9216" width="6.140625" style="287" hidden="1"/>
    <col min="9217" max="9217" width="16.28515625" style="287" hidden="1"/>
    <col min="9218" max="9218" width="12.42578125" style="287" hidden="1"/>
    <col min="9219" max="9219" width="16" style="287" hidden="1"/>
    <col min="9220" max="9220" width="12.42578125" style="287" hidden="1"/>
    <col min="9221" max="9221" width="16" style="287" hidden="1"/>
    <col min="9222" max="9222" width="12.42578125" style="287" hidden="1"/>
    <col min="9223" max="9223" width="6.140625" style="287" hidden="1"/>
    <col min="9224" max="9224" width="15.42578125" style="287" hidden="1"/>
    <col min="9225" max="9225" width="14" style="287" hidden="1"/>
    <col min="9226" max="9471" width="9.140625" style="287" hidden="1"/>
    <col min="9472" max="9472" width="6.140625" style="287" hidden="1"/>
    <col min="9473" max="9473" width="16.28515625" style="287" hidden="1"/>
    <col min="9474" max="9474" width="12.42578125" style="287" hidden="1"/>
    <col min="9475" max="9475" width="16" style="287" hidden="1"/>
    <col min="9476" max="9476" width="12.42578125" style="287" hidden="1"/>
    <col min="9477" max="9477" width="16" style="287" hidden="1"/>
    <col min="9478" max="9478" width="12.42578125" style="287" hidden="1"/>
    <col min="9479" max="9479" width="6.140625" style="287" hidden="1"/>
    <col min="9480" max="9480" width="15.42578125" style="287" hidden="1"/>
    <col min="9481" max="9481" width="14" style="287" hidden="1"/>
    <col min="9482" max="9727" width="9.140625" style="287" hidden="1"/>
    <col min="9728" max="9728" width="6.140625" style="287" hidden="1"/>
    <col min="9729" max="9729" width="16.28515625" style="287" hidden="1"/>
    <col min="9730" max="9730" width="12.42578125" style="287" hidden="1"/>
    <col min="9731" max="9731" width="16" style="287" hidden="1"/>
    <col min="9732" max="9732" width="12.42578125" style="287" hidden="1"/>
    <col min="9733" max="9733" width="16" style="287" hidden="1"/>
    <col min="9734" max="9734" width="12.42578125" style="287" hidden="1"/>
    <col min="9735" max="9735" width="6.140625" style="287" hidden="1"/>
    <col min="9736" max="9736" width="15.42578125" style="287" hidden="1"/>
    <col min="9737" max="9737" width="14" style="287" hidden="1"/>
    <col min="9738" max="9983" width="9.140625" style="287" hidden="1"/>
    <col min="9984" max="9984" width="6.140625" style="287" hidden="1"/>
    <col min="9985" max="9985" width="16.28515625" style="287" hidden="1"/>
    <col min="9986" max="9986" width="12.42578125" style="287" hidden="1"/>
    <col min="9987" max="9987" width="16" style="287" hidden="1"/>
    <col min="9988" max="9988" width="12.42578125" style="287" hidden="1"/>
    <col min="9989" max="9989" width="16" style="287" hidden="1"/>
    <col min="9990" max="9990" width="12.42578125" style="287" hidden="1"/>
    <col min="9991" max="9991" width="6.140625" style="287" hidden="1"/>
    <col min="9992" max="9992" width="15.42578125" style="287" hidden="1"/>
    <col min="9993" max="9993" width="14" style="287" hidden="1"/>
    <col min="9994" max="10239" width="9.140625" style="287" hidden="1"/>
    <col min="10240" max="10240" width="6.140625" style="287" hidden="1"/>
    <col min="10241" max="10241" width="16.28515625" style="287" hidden="1"/>
    <col min="10242" max="10242" width="12.42578125" style="287" hidden="1"/>
    <col min="10243" max="10243" width="16" style="287" hidden="1"/>
    <col min="10244" max="10244" width="12.42578125" style="287" hidden="1"/>
    <col min="10245" max="10245" width="16" style="287" hidden="1"/>
    <col min="10246" max="10246" width="12.42578125" style="287" hidden="1"/>
    <col min="10247" max="10247" width="6.140625" style="287" hidden="1"/>
    <col min="10248" max="10248" width="15.42578125" style="287" hidden="1"/>
    <col min="10249" max="10249" width="14" style="287" hidden="1"/>
    <col min="10250" max="10495" width="9.140625" style="287" hidden="1"/>
    <col min="10496" max="10496" width="6.140625" style="287" hidden="1"/>
    <col min="10497" max="10497" width="16.28515625" style="287" hidden="1"/>
    <col min="10498" max="10498" width="12.42578125" style="287" hidden="1"/>
    <col min="10499" max="10499" width="16" style="287" hidden="1"/>
    <col min="10500" max="10500" width="12.42578125" style="287" hidden="1"/>
    <col min="10501" max="10501" width="16" style="287" hidden="1"/>
    <col min="10502" max="10502" width="12.42578125" style="287" hidden="1"/>
    <col min="10503" max="10503" width="6.140625" style="287" hidden="1"/>
    <col min="10504" max="10504" width="15.42578125" style="287" hidden="1"/>
    <col min="10505" max="10505" width="14" style="287" hidden="1"/>
    <col min="10506" max="10751" width="9.140625" style="287" hidden="1"/>
    <col min="10752" max="10752" width="6.140625" style="287" hidden="1"/>
    <col min="10753" max="10753" width="16.28515625" style="287" hidden="1"/>
    <col min="10754" max="10754" width="12.42578125" style="287" hidden="1"/>
    <col min="10755" max="10755" width="16" style="287" hidden="1"/>
    <col min="10756" max="10756" width="12.42578125" style="287" hidden="1"/>
    <col min="10757" max="10757" width="16" style="287" hidden="1"/>
    <col min="10758" max="10758" width="12.42578125" style="287" hidden="1"/>
    <col min="10759" max="10759" width="6.140625" style="287" hidden="1"/>
    <col min="10760" max="10760" width="15.42578125" style="287" hidden="1"/>
    <col min="10761" max="10761" width="14" style="287" hidden="1"/>
    <col min="10762" max="11007" width="9.140625" style="287" hidden="1"/>
    <col min="11008" max="11008" width="6.140625" style="287" hidden="1"/>
    <col min="11009" max="11009" width="16.28515625" style="287" hidden="1"/>
    <col min="11010" max="11010" width="12.42578125" style="287" hidden="1"/>
    <col min="11011" max="11011" width="16" style="287" hidden="1"/>
    <col min="11012" max="11012" width="12.42578125" style="287" hidden="1"/>
    <col min="11013" max="11013" width="16" style="287" hidden="1"/>
    <col min="11014" max="11014" width="12.42578125" style="287" hidden="1"/>
    <col min="11015" max="11015" width="6.140625" style="287" hidden="1"/>
    <col min="11016" max="11016" width="15.42578125" style="287" hidden="1"/>
    <col min="11017" max="11017" width="14" style="287" hidden="1"/>
    <col min="11018" max="11263" width="9.140625" style="287" hidden="1"/>
    <col min="11264" max="11264" width="6.140625" style="287" hidden="1"/>
    <col min="11265" max="11265" width="16.28515625" style="287" hidden="1"/>
    <col min="11266" max="11266" width="12.42578125" style="287" hidden="1"/>
    <col min="11267" max="11267" width="16" style="287" hidden="1"/>
    <col min="11268" max="11268" width="12.42578125" style="287" hidden="1"/>
    <col min="11269" max="11269" width="16" style="287" hidden="1"/>
    <col min="11270" max="11270" width="12.42578125" style="287" hidden="1"/>
    <col min="11271" max="11271" width="6.140625" style="287" hidden="1"/>
    <col min="11272" max="11272" width="15.42578125" style="287" hidden="1"/>
    <col min="11273" max="11273" width="14" style="287" hidden="1"/>
    <col min="11274" max="11519" width="9.140625" style="287" hidden="1"/>
    <col min="11520" max="11520" width="6.140625" style="287" hidden="1"/>
    <col min="11521" max="11521" width="16.28515625" style="287" hidden="1"/>
    <col min="11522" max="11522" width="12.42578125" style="287" hidden="1"/>
    <col min="11523" max="11523" width="16" style="287" hidden="1"/>
    <col min="11524" max="11524" width="12.42578125" style="287" hidden="1"/>
    <col min="11525" max="11525" width="16" style="287" hidden="1"/>
    <col min="11526" max="11526" width="12.42578125" style="287" hidden="1"/>
    <col min="11527" max="11527" width="6.140625" style="287" hidden="1"/>
    <col min="11528" max="11528" width="15.42578125" style="287" hidden="1"/>
    <col min="11529" max="11529" width="14" style="287" hidden="1"/>
    <col min="11530" max="11775" width="9.140625" style="287" hidden="1"/>
    <col min="11776" max="11776" width="6.140625" style="287" hidden="1"/>
    <col min="11777" max="11777" width="16.28515625" style="287" hidden="1"/>
    <col min="11778" max="11778" width="12.42578125" style="287" hidden="1"/>
    <col min="11779" max="11779" width="16" style="287" hidden="1"/>
    <col min="11780" max="11780" width="12.42578125" style="287" hidden="1"/>
    <col min="11781" max="11781" width="16" style="287" hidden="1"/>
    <col min="11782" max="11782" width="12.42578125" style="287" hidden="1"/>
    <col min="11783" max="11783" width="6.140625" style="287" hidden="1"/>
    <col min="11784" max="11784" width="15.42578125" style="287" hidden="1"/>
    <col min="11785" max="11785" width="14" style="287" hidden="1"/>
    <col min="11786" max="12031" width="9.140625" style="287" hidden="1"/>
    <col min="12032" max="12032" width="6.140625" style="287" hidden="1"/>
    <col min="12033" max="12033" width="16.28515625" style="287" hidden="1"/>
    <col min="12034" max="12034" width="12.42578125" style="287" hidden="1"/>
    <col min="12035" max="12035" width="16" style="287" hidden="1"/>
    <col min="12036" max="12036" width="12.42578125" style="287" hidden="1"/>
    <col min="12037" max="12037" width="16" style="287" hidden="1"/>
    <col min="12038" max="12038" width="12.42578125" style="287" hidden="1"/>
    <col min="12039" max="12039" width="6.140625" style="287" hidden="1"/>
    <col min="12040" max="12040" width="15.42578125" style="287" hidden="1"/>
    <col min="12041" max="12041" width="14" style="287" hidden="1"/>
    <col min="12042" max="12287" width="9.140625" style="287" hidden="1"/>
    <col min="12288" max="12288" width="6.140625" style="287" hidden="1"/>
    <col min="12289" max="12289" width="16.28515625" style="287" hidden="1"/>
    <col min="12290" max="12290" width="12.42578125" style="287" hidden="1"/>
    <col min="12291" max="12291" width="16" style="287" hidden="1"/>
    <col min="12292" max="12292" width="12.42578125" style="287" hidden="1"/>
    <col min="12293" max="12293" width="16" style="287" hidden="1"/>
    <col min="12294" max="12294" width="12.42578125" style="287" hidden="1"/>
    <col min="12295" max="12295" width="6.140625" style="287" hidden="1"/>
    <col min="12296" max="12296" width="15.42578125" style="287" hidden="1"/>
    <col min="12297" max="12297" width="14" style="287" hidden="1"/>
    <col min="12298" max="12543" width="9.140625" style="287" hidden="1"/>
    <col min="12544" max="12544" width="6.140625" style="287" hidden="1"/>
    <col min="12545" max="12545" width="16.28515625" style="287" hidden="1"/>
    <col min="12546" max="12546" width="12.42578125" style="287" hidden="1"/>
    <col min="12547" max="12547" width="16" style="287" hidden="1"/>
    <col min="12548" max="12548" width="12.42578125" style="287" hidden="1"/>
    <col min="12549" max="12549" width="16" style="287" hidden="1"/>
    <col min="12550" max="12550" width="12.42578125" style="287" hidden="1"/>
    <col min="12551" max="12551" width="6.140625" style="287" hidden="1"/>
    <col min="12552" max="12552" width="15.42578125" style="287" hidden="1"/>
    <col min="12553" max="12553" width="14" style="287" hidden="1"/>
    <col min="12554" max="12799" width="9.140625" style="287" hidden="1"/>
    <col min="12800" max="12800" width="6.140625" style="287" hidden="1"/>
    <col min="12801" max="12801" width="16.28515625" style="287" hidden="1"/>
    <col min="12802" max="12802" width="12.42578125" style="287" hidden="1"/>
    <col min="12803" max="12803" width="16" style="287" hidden="1"/>
    <col min="12804" max="12804" width="12.42578125" style="287" hidden="1"/>
    <col min="12805" max="12805" width="16" style="287" hidden="1"/>
    <col min="12806" max="12806" width="12.42578125" style="287" hidden="1"/>
    <col min="12807" max="12807" width="6.140625" style="287" hidden="1"/>
    <col min="12808" max="12808" width="15.42578125" style="287" hidden="1"/>
    <col min="12809" max="12809" width="14" style="287" hidden="1"/>
    <col min="12810" max="13055" width="9.140625" style="287" hidden="1"/>
    <col min="13056" max="13056" width="6.140625" style="287" hidden="1"/>
    <col min="13057" max="13057" width="16.28515625" style="287" hidden="1"/>
    <col min="13058" max="13058" width="12.42578125" style="287" hidden="1"/>
    <col min="13059" max="13059" width="16" style="287" hidden="1"/>
    <col min="13060" max="13060" width="12.42578125" style="287" hidden="1"/>
    <col min="13061" max="13061" width="16" style="287" hidden="1"/>
    <col min="13062" max="13062" width="12.42578125" style="287" hidden="1"/>
    <col min="13063" max="13063" width="6.140625" style="287" hidden="1"/>
    <col min="13064" max="13064" width="15.42578125" style="287" hidden="1"/>
    <col min="13065" max="13065" width="14" style="287" hidden="1"/>
    <col min="13066" max="13311" width="9.140625" style="287" hidden="1"/>
    <col min="13312" max="13312" width="6.140625" style="287" hidden="1"/>
    <col min="13313" max="13313" width="16.28515625" style="287" hidden="1"/>
    <col min="13314" max="13314" width="12.42578125" style="287" hidden="1"/>
    <col min="13315" max="13315" width="16" style="287" hidden="1"/>
    <col min="13316" max="13316" width="12.42578125" style="287" hidden="1"/>
    <col min="13317" max="13317" width="16" style="287" hidden="1"/>
    <col min="13318" max="13318" width="12.42578125" style="287" hidden="1"/>
    <col min="13319" max="13319" width="6.140625" style="287" hidden="1"/>
    <col min="13320" max="13320" width="15.42578125" style="287" hidden="1"/>
    <col min="13321" max="13321" width="14" style="287" hidden="1"/>
    <col min="13322" max="13567" width="9.140625" style="287" hidden="1"/>
    <col min="13568" max="13568" width="6.140625" style="287" hidden="1"/>
    <col min="13569" max="13569" width="16.28515625" style="287" hidden="1"/>
    <col min="13570" max="13570" width="12.42578125" style="287" hidden="1"/>
    <col min="13571" max="13571" width="16" style="287" hidden="1"/>
    <col min="13572" max="13572" width="12.42578125" style="287" hidden="1"/>
    <col min="13573" max="13573" width="16" style="287" hidden="1"/>
    <col min="13574" max="13574" width="12.42578125" style="287" hidden="1"/>
    <col min="13575" max="13575" width="6.140625" style="287" hidden="1"/>
    <col min="13576" max="13576" width="15.42578125" style="287" hidden="1"/>
    <col min="13577" max="13577" width="14" style="287" hidden="1"/>
    <col min="13578" max="13823" width="9.140625" style="287" hidden="1"/>
    <col min="13824" max="13824" width="6.140625" style="287" hidden="1"/>
    <col min="13825" max="13825" width="16.28515625" style="287" hidden="1"/>
    <col min="13826" max="13826" width="12.42578125" style="287" hidden="1"/>
    <col min="13827" max="13827" width="16" style="287" hidden="1"/>
    <col min="13828" max="13828" width="12.42578125" style="287" hidden="1"/>
    <col min="13829" max="13829" width="16" style="287" hidden="1"/>
    <col min="13830" max="13830" width="12.42578125" style="287" hidden="1"/>
    <col min="13831" max="13831" width="6.140625" style="287" hidden="1"/>
    <col min="13832" max="13832" width="15.42578125" style="287" hidden="1"/>
    <col min="13833" max="13833" width="14" style="287" hidden="1"/>
    <col min="13834" max="14079" width="9.140625" style="287" hidden="1"/>
    <col min="14080" max="14080" width="6.140625" style="287" hidden="1"/>
    <col min="14081" max="14081" width="16.28515625" style="287" hidden="1"/>
    <col min="14082" max="14082" width="12.42578125" style="287" hidden="1"/>
    <col min="14083" max="14083" width="16" style="287" hidden="1"/>
    <col min="14084" max="14084" width="12.42578125" style="287" hidden="1"/>
    <col min="14085" max="14085" width="16" style="287" hidden="1"/>
    <col min="14086" max="14086" width="12.42578125" style="287" hidden="1"/>
    <col min="14087" max="14087" width="6.140625" style="287" hidden="1"/>
    <col min="14088" max="14088" width="15.42578125" style="287" hidden="1"/>
    <col min="14089" max="14089" width="14" style="287" hidden="1"/>
    <col min="14090" max="14335" width="9.140625" style="287" hidden="1"/>
    <col min="14336" max="14336" width="6.140625" style="287" hidden="1"/>
    <col min="14337" max="14337" width="16.28515625" style="287" hidden="1"/>
    <col min="14338" max="14338" width="12.42578125" style="287" hidden="1"/>
    <col min="14339" max="14339" width="16" style="287" hidden="1"/>
    <col min="14340" max="14340" width="12.42578125" style="287" hidden="1"/>
    <col min="14341" max="14341" width="16" style="287" hidden="1"/>
    <col min="14342" max="14342" width="12.42578125" style="287" hidden="1"/>
    <col min="14343" max="14343" width="6.140625" style="287" hidden="1"/>
    <col min="14344" max="14344" width="15.42578125" style="287" hidden="1"/>
    <col min="14345" max="14345" width="14" style="287" hidden="1"/>
    <col min="14346" max="14591" width="9.140625" style="287" hidden="1"/>
    <col min="14592" max="14592" width="6.140625" style="287" hidden="1"/>
    <col min="14593" max="14593" width="16.28515625" style="287" hidden="1"/>
    <col min="14594" max="14594" width="12.42578125" style="287" hidden="1"/>
    <col min="14595" max="14595" width="16" style="287" hidden="1"/>
    <col min="14596" max="14596" width="12.42578125" style="287" hidden="1"/>
    <col min="14597" max="14597" width="16" style="287" hidden="1"/>
    <col min="14598" max="14598" width="12.42578125" style="287" hidden="1"/>
    <col min="14599" max="14599" width="6.140625" style="287" hidden="1"/>
    <col min="14600" max="14600" width="15.42578125" style="287" hidden="1"/>
    <col min="14601" max="14601" width="14" style="287" hidden="1"/>
    <col min="14602" max="14847" width="9.140625" style="287" hidden="1"/>
    <col min="14848" max="14848" width="6.140625" style="287" hidden="1"/>
    <col min="14849" max="14849" width="16.28515625" style="287" hidden="1"/>
    <col min="14850" max="14850" width="12.42578125" style="287" hidden="1"/>
    <col min="14851" max="14851" width="16" style="287" hidden="1"/>
    <col min="14852" max="14852" width="12.42578125" style="287" hidden="1"/>
    <col min="14853" max="14853" width="16" style="287" hidden="1"/>
    <col min="14854" max="14854" width="12.42578125" style="287" hidden="1"/>
    <col min="14855" max="14855" width="6.140625" style="287" hidden="1"/>
    <col min="14856" max="14856" width="15.42578125" style="287" hidden="1"/>
    <col min="14857" max="14857" width="14" style="287" hidden="1"/>
    <col min="14858" max="15103" width="9.140625" style="287" hidden="1"/>
    <col min="15104" max="15104" width="6.140625" style="287" hidden="1"/>
    <col min="15105" max="15105" width="16.28515625" style="287" hidden="1"/>
    <col min="15106" max="15106" width="12.42578125" style="287" hidden="1"/>
    <col min="15107" max="15107" width="16" style="287" hidden="1"/>
    <col min="15108" max="15108" width="12.42578125" style="287" hidden="1"/>
    <col min="15109" max="15109" width="16" style="287" hidden="1"/>
    <col min="15110" max="15110" width="12.42578125" style="287" hidden="1"/>
    <col min="15111" max="15111" width="6.140625" style="287" hidden="1"/>
    <col min="15112" max="15112" width="15.42578125" style="287" hidden="1"/>
    <col min="15113" max="15113" width="14" style="287" hidden="1"/>
    <col min="15114" max="15359" width="9.140625" style="287" hidden="1"/>
    <col min="15360" max="15360" width="6.140625" style="287" hidden="1"/>
    <col min="15361" max="15361" width="16.28515625" style="287" hidden="1"/>
    <col min="15362" max="15362" width="12.42578125" style="287" hidden="1"/>
    <col min="15363" max="15363" width="16" style="287" hidden="1"/>
    <col min="15364" max="15364" width="12.42578125" style="287" hidden="1"/>
    <col min="15365" max="15365" width="16" style="287" hidden="1"/>
    <col min="15366" max="15366" width="12.42578125" style="287" hidden="1"/>
    <col min="15367" max="15367" width="6.140625" style="287" hidden="1"/>
    <col min="15368" max="15368" width="15.42578125" style="287" hidden="1"/>
    <col min="15369" max="15369" width="14" style="287" hidden="1"/>
    <col min="15370" max="15615" width="9.140625" style="287" hidden="1"/>
    <col min="15616" max="15616" width="6.140625" style="287" hidden="1"/>
    <col min="15617" max="15617" width="16.28515625" style="287" hidden="1"/>
    <col min="15618" max="15618" width="12.42578125" style="287" hidden="1"/>
    <col min="15619" max="15619" width="16" style="287" hidden="1"/>
    <col min="15620" max="15620" width="12.42578125" style="287" hidden="1"/>
    <col min="15621" max="15621" width="16" style="287" hidden="1"/>
    <col min="15622" max="15622" width="12.42578125" style="287" hidden="1"/>
    <col min="15623" max="15623" width="6.140625" style="287" hidden="1"/>
    <col min="15624" max="15624" width="15.42578125" style="287" hidden="1"/>
    <col min="15625" max="15625" width="14" style="287" hidden="1"/>
    <col min="15626" max="15871" width="9.140625" style="287" hidden="1"/>
    <col min="15872" max="15872" width="6.140625" style="287" hidden="1"/>
    <col min="15873" max="15873" width="16.28515625" style="287" hidden="1"/>
    <col min="15874" max="15874" width="12.42578125" style="287" hidden="1"/>
    <col min="15875" max="15875" width="16" style="287" hidden="1"/>
    <col min="15876" max="15876" width="12.42578125" style="287" hidden="1"/>
    <col min="15877" max="15877" width="16" style="287" hidden="1"/>
    <col min="15878" max="15878" width="12.42578125" style="287" hidden="1"/>
    <col min="15879" max="15879" width="6.140625" style="287" hidden="1"/>
    <col min="15880" max="15880" width="15.42578125" style="287" hidden="1"/>
    <col min="15881" max="15881" width="14" style="287" hidden="1"/>
    <col min="15882" max="16127" width="9.140625" style="287" hidden="1"/>
    <col min="16128" max="16128" width="6.140625" style="287" hidden="1"/>
    <col min="16129" max="16129" width="16.28515625" style="287" hidden="1"/>
    <col min="16130" max="16130" width="12.42578125" style="287" hidden="1"/>
    <col min="16131" max="16131" width="16" style="287" hidden="1"/>
    <col min="16132" max="16132" width="12.42578125" style="287" hidden="1"/>
    <col min="16133" max="16133" width="16" style="287" hidden="1"/>
    <col min="16134" max="16134" width="12.42578125" style="287" hidden="1"/>
    <col min="16135" max="16135" width="6.140625" style="287" hidden="1"/>
    <col min="16136" max="16136" width="15.42578125" style="287" hidden="1"/>
    <col min="16137" max="16137" width="14" style="287" hidden="1"/>
    <col min="16138" max="16384" width="9.140625" style="287" hidden="1"/>
  </cols>
  <sheetData>
    <row r="1" spans="1:11" ht="39" customHeight="1">
      <c r="A1" s="563" t="str">
        <f>'GENERAL TIME TABLE'!A2&amp;"  "&amp;'GENERAL TIME TABLE'!C2&amp;"       "&amp;'GENERAL TIME TABLE'!R2&amp;""&amp;'GENERAL TIME TABLE'!S2</f>
        <v xml:space="preserve">  શાળા :  શ્રી નોખાણિયા પં. પ્રા.શાળા,  તા.ભુજ,  જિ.કચ્છ       વર્ષ :2026-'27</v>
      </c>
      <c r="B1" s="563"/>
      <c r="C1" s="563"/>
      <c r="D1" s="563"/>
      <c r="E1" s="563"/>
      <c r="F1" s="563"/>
      <c r="G1" s="563"/>
      <c r="H1" s="563"/>
      <c r="I1" s="563"/>
      <c r="J1" s="563"/>
      <c r="K1" s="465"/>
    </row>
    <row r="2" spans="1:11" ht="8.25" customHeight="1" thickBot="1">
      <c r="K2" s="465"/>
    </row>
    <row r="3" spans="1:11" ht="36" thickBot="1">
      <c r="A3" s="564" t="str">
        <f>"સમયપત્રક  (ધોરણ-"&amp;HOME!$A$7&amp;")"</f>
        <v>સમયપત્રક  (ધોરણ-7)</v>
      </c>
      <c r="B3" s="565"/>
      <c r="C3" s="565"/>
      <c r="D3" s="565"/>
      <c r="E3" s="565"/>
      <c r="F3" s="565"/>
      <c r="G3" s="565"/>
      <c r="H3" s="565"/>
      <c r="I3" s="565"/>
      <c r="J3" s="566"/>
    </row>
    <row r="4" spans="1:11" s="289" customFormat="1" ht="30.75" customHeight="1" thickBot="1">
      <c r="A4" s="362" t="s">
        <v>222</v>
      </c>
      <c r="B4" s="363" t="s">
        <v>223</v>
      </c>
      <c r="C4" s="363" t="s">
        <v>224</v>
      </c>
      <c r="D4" s="363" t="s">
        <v>225</v>
      </c>
      <c r="E4" s="363" t="s">
        <v>226</v>
      </c>
      <c r="F4" s="363" t="s">
        <v>227</v>
      </c>
      <c r="G4" s="363" t="s">
        <v>228</v>
      </c>
      <c r="H4" s="363" t="s">
        <v>222</v>
      </c>
      <c r="I4" s="363" t="s">
        <v>223</v>
      </c>
      <c r="J4" s="363" t="s">
        <v>229</v>
      </c>
    </row>
    <row r="5" spans="1:11" s="289" customFormat="1" ht="30.75" customHeight="1" thickBot="1">
      <c r="A5" s="356"/>
      <c r="B5" s="337" t="str">
        <f>'GENERAL TIME TABLE'!$B$5</f>
        <v>10:30-10:45</v>
      </c>
      <c r="C5" s="560" t="str">
        <f>'GENERAL TIME TABLE'!$C$5</f>
        <v xml:space="preserve">સમૂહજીવન, શાળાસફાઈ અને શૈક્ષણિક કાર્ય માટેની પૂર્વતૈયારી </v>
      </c>
      <c r="D5" s="561"/>
      <c r="E5" s="561"/>
      <c r="F5" s="561"/>
      <c r="G5" s="562"/>
      <c r="H5" s="359"/>
      <c r="I5" s="310" t="str">
        <f>'GENERAL TIME TABLE'!$U$5</f>
        <v>07:00-07:20</v>
      </c>
      <c r="J5" s="364" t="s">
        <v>232</v>
      </c>
    </row>
    <row r="6" spans="1:11" s="289" customFormat="1" ht="30.75" customHeight="1" thickBot="1">
      <c r="A6" s="357"/>
      <c r="B6" s="337" t="str">
        <f>'GENERAL TIME TABLE'!$B$6</f>
        <v>10:45 - 11:10</v>
      </c>
      <c r="C6" s="560" t="str">
        <f>'GENERAL TIME TABLE'!$C$6</f>
        <v>પ્રાર્થના સંમેલન</v>
      </c>
      <c r="D6" s="561"/>
      <c r="E6" s="561"/>
      <c r="F6" s="561"/>
      <c r="G6" s="562"/>
      <c r="H6" s="360"/>
      <c r="I6" s="310" t="str">
        <f>'GENERAL TIME TABLE'!$U$6</f>
        <v>07:30-07:50</v>
      </c>
      <c r="J6" s="364" t="s">
        <v>230</v>
      </c>
    </row>
    <row r="7" spans="1:11" s="289" customFormat="1" ht="30.75" customHeight="1">
      <c r="A7" s="358">
        <v>1</v>
      </c>
      <c r="B7" s="338" t="str">
        <f>'GENERAL TIME TABLE'!$B$7</f>
        <v>11:10-11:50</v>
      </c>
      <c r="C7" s="339" t="str">
        <f>'GENERAL TIME TABLE'!D8</f>
        <v>ગણિત</v>
      </c>
      <c r="D7" s="339" t="str">
        <f>'GENERAL TIME TABLE'!G8</f>
        <v>ગણિત</v>
      </c>
      <c r="E7" s="339" t="str">
        <f>'GENERAL TIME TABLE'!J8</f>
        <v>ગણિત</v>
      </c>
      <c r="F7" s="339" t="str">
        <f>'GENERAL TIME TABLE'!M8</f>
        <v>ગણિત</v>
      </c>
      <c r="G7" s="340" t="str">
        <f>'GENERAL TIME TABLE'!P8</f>
        <v>ગણિત</v>
      </c>
      <c r="H7" s="361">
        <v>1</v>
      </c>
      <c r="I7" s="311" t="str">
        <f>'GENERAL TIME TABLE'!$U$7</f>
        <v>07:50-08:35</v>
      </c>
      <c r="J7" s="344" t="str">
        <f>'GENERAL TIME TABLE'!S8</f>
        <v>સંસ્કૃત</v>
      </c>
    </row>
    <row r="8" spans="1:11" s="289" customFormat="1" ht="30.75" customHeight="1" thickBot="1">
      <c r="A8" s="357">
        <v>2</v>
      </c>
      <c r="B8" s="337" t="str">
        <f>'GENERAL TIME TABLE'!$B$9</f>
        <v>11:50-12:30</v>
      </c>
      <c r="C8" s="341" t="str">
        <f>'GENERAL TIME TABLE'!D10</f>
        <v>વિજ્ઞાન</v>
      </c>
      <c r="D8" s="341" t="str">
        <f>'GENERAL TIME TABLE'!G10</f>
        <v>વિજ્ઞાન</v>
      </c>
      <c r="E8" s="341" t="str">
        <f>'GENERAL TIME TABLE'!J10</f>
        <v>વિજ્ઞાન</v>
      </c>
      <c r="F8" s="341" t="str">
        <f>'GENERAL TIME TABLE'!M10</f>
        <v>વિજ્ઞાન</v>
      </c>
      <c r="G8" s="342" t="str">
        <f>'GENERAL TIME TABLE'!P10</f>
        <v>વિજ્ઞાન</v>
      </c>
      <c r="H8" s="373">
        <v>2</v>
      </c>
      <c r="I8" s="372" t="str">
        <f>'GENERAL TIME TABLE'!$U$9</f>
        <v>08:35-09:15</v>
      </c>
      <c r="J8" s="344" t="str">
        <f>'GENERAL TIME TABLE'!S10</f>
        <v>શા.શિ.</v>
      </c>
    </row>
    <row r="9" spans="1:11" s="289" customFormat="1" ht="30.75" customHeight="1" thickBot="1">
      <c r="A9" s="357"/>
      <c r="B9" s="337" t="str">
        <f>'GENERAL TIME TABLE'!$B$11</f>
        <v>12:30-12:40</v>
      </c>
      <c r="C9" s="567" t="str">
        <f>'GENERAL TIME TABLE'!$C$11</f>
        <v xml:space="preserve">વિરામ </v>
      </c>
      <c r="D9" s="568"/>
      <c r="E9" s="568"/>
      <c r="F9" s="568"/>
      <c r="G9" s="569"/>
      <c r="H9" s="360">
        <v>3</v>
      </c>
      <c r="I9" s="310" t="str">
        <f>'GENERAL TIME TABLE'!$U$11</f>
        <v>09:15-10:00</v>
      </c>
      <c r="J9" s="345" t="str">
        <f>'GENERAL TIME TABLE'!S12</f>
        <v>ગુજરાતી</v>
      </c>
    </row>
    <row r="10" spans="1:11" s="289" customFormat="1" ht="30.75" customHeight="1" thickBot="1">
      <c r="A10" s="358">
        <v>3</v>
      </c>
      <c r="B10" s="338" t="str">
        <f>'GENERAL TIME TABLE'!$B$13</f>
        <v>12:40-01:15</v>
      </c>
      <c r="C10" s="339" t="str">
        <f>'GENERAL TIME TABLE'!D14</f>
        <v>સા.વિ.</v>
      </c>
      <c r="D10" s="339" t="str">
        <f>'GENERAL TIME TABLE'!G14</f>
        <v>સા.વિ.</v>
      </c>
      <c r="E10" s="339" t="str">
        <f>'GENERAL TIME TABLE'!J14</f>
        <v>સા.વિ.</v>
      </c>
      <c r="F10" s="339" t="str">
        <f>'GENERAL TIME TABLE'!M14</f>
        <v>સા.વિ.</v>
      </c>
      <c r="G10" s="340" t="str">
        <f>'GENERAL TIME TABLE'!P14</f>
        <v>સા.વિ.</v>
      </c>
      <c r="H10" s="360"/>
      <c r="I10" s="310" t="str">
        <f>'GENERAL TIME TABLE'!$U$13</f>
        <v>10:00-10:30</v>
      </c>
      <c r="J10" s="365" t="s">
        <v>129</v>
      </c>
    </row>
    <row r="11" spans="1:11" s="289" customFormat="1" ht="30.75" customHeight="1" thickBot="1">
      <c r="A11" s="357">
        <v>4</v>
      </c>
      <c r="B11" s="337" t="str">
        <f>'GENERAL TIME TABLE'!$B$15</f>
        <v>01:15 -01:50</v>
      </c>
      <c r="C11" s="341" t="str">
        <f>'GENERAL TIME TABLE'!D16</f>
        <v>સા.વિ.</v>
      </c>
      <c r="D11" s="341" t="str">
        <f>'GENERAL TIME TABLE'!G16</f>
        <v>હિન્દી</v>
      </c>
      <c r="E11" s="341" t="str">
        <f>'GENERAL TIME TABLE'!J16</f>
        <v>હિન્દી</v>
      </c>
      <c r="F11" s="341" t="str">
        <f>'GENERAL TIME TABLE'!M16</f>
        <v>હિન્દી</v>
      </c>
      <c r="G11" s="342" t="str">
        <f>'GENERAL TIME TABLE'!P16</f>
        <v>હિન્દી</v>
      </c>
      <c r="H11" s="361">
        <v>4</v>
      </c>
      <c r="I11" s="311" t="str">
        <f>'GENERAL TIME TABLE'!$U$15</f>
        <v>10:30-11:00</v>
      </c>
      <c r="J11" s="344" t="str">
        <f>'GENERAL TIME TABLE'!S16</f>
        <v>સંગીત</v>
      </c>
    </row>
    <row r="12" spans="1:11" s="289" customFormat="1" ht="30.75" customHeight="1" thickBot="1">
      <c r="A12" s="357"/>
      <c r="B12" s="337" t="str">
        <f>'GENERAL TIME TABLE'!$B$17</f>
        <v>01:50-02:30</v>
      </c>
      <c r="C12" s="567" t="str">
        <f>'GENERAL TIME TABLE'!$C$17</f>
        <v xml:space="preserve">મધ્યાહન ભોજન - વિરામ </v>
      </c>
      <c r="D12" s="568"/>
      <c r="E12" s="568"/>
      <c r="F12" s="568"/>
      <c r="G12" s="569"/>
      <c r="H12" s="360">
        <v>5</v>
      </c>
      <c r="I12" s="310" t="str">
        <f>'GENERAL TIME TABLE'!$U$17</f>
        <v>11:00-11:30</v>
      </c>
      <c r="J12" s="344" t="str">
        <f>'GENERAL TIME TABLE'!S18</f>
        <v>ચિત્ર</v>
      </c>
    </row>
    <row r="13" spans="1:11" s="289" customFormat="1" ht="30.75" customHeight="1">
      <c r="A13" s="358">
        <v>5</v>
      </c>
      <c r="B13" s="338" t="str">
        <f>'GENERAL TIME TABLE'!$B$18</f>
        <v>02:30-03:05</v>
      </c>
      <c r="C13" s="343" t="str">
        <f>'GENERAL TIME TABLE'!D19</f>
        <v>ગુજરાતી</v>
      </c>
      <c r="D13" s="343" t="str">
        <f>'GENERAL TIME TABLE'!G19</f>
        <v>ગુજરાતી</v>
      </c>
      <c r="E13" s="343" t="str">
        <f>'GENERAL TIME TABLE'!J19</f>
        <v>ગુજરાતી</v>
      </c>
      <c r="F13" s="343" t="str">
        <f>'GENERAL TIME TABLE'!M19</f>
        <v>ગુજરાતી</v>
      </c>
      <c r="G13" s="344" t="str">
        <f>'GENERAL TIME TABLE'!P19</f>
        <v>ગુજરાતી</v>
      </c>
      <c r="H13" s="550" t="s">
        <v>231</v>
      </c>
      <c r="I13" s="550"/>
      <c r="J13" s="551"/>
    </row>
    <row r="14" spans="1:11" s="289" customFormat="1" ht="30.75" customHeight="1" thickBot="1">
      <c r="A14" s="357">
        <v>6</v>
      </c>
      <c r="B14" s="337" t="str">
        <f>'GENERAL TIME TABLE'!$B$20</f>
        <v>03:05-03:40</v>
      </c>
      <c r="C14" s="343" t="str">
        <f>'GENERAL TIME TABLE'!D21</f>
        <v>અંગ્રેજી</v>
      </c>
      <c r="D14" s="343" t="str">
        <f>'GENERAL TIME TABLE'!G21</f>
        <v>અંગ્રેજી</v>
      </c>
      <c r="E14" s="343" t="str">
        <f>'GENERAL TIME TABLE'!J21</f>
        <v>અંગ્રેજી</v>
      </c>
      <c r="F14" s="343" t="str">
        <f>'GENERAL TIME TABLE'!M21</f>
        <v>અંગ્રેજી</v>
      </c>
      <c r="G14" s="344" t="str">
        <f>'GENERAL TIME TABLE'!P21</f>
        <v>અંગ્રેજી</v>
      </c>
      <c r="H14" s="552"/>
      <c r="I14" s="552"/>
      <c r="J14" s="553"/>
    </row>
    <row r="15" spans="1:11" s="289" customFormat="1" ht="30.75" customHeight="1" thickBot="1">
      <c r="A15" s="357"/>
      <c r="B15" s="337" t="str">
        <f>'GENERAL TIME TABLE'!$B$22</f>
        <v>03:40-03:50</v>
      </c>
      <c r="C15" s="560" t="str">
        <f>'GENERAL TIME TABLE'!$C$22</f>
        <v xml:space="preserve">વિરામ </v>
      </c>
      <c r="D15" s="561"/>
      <c r="E15" s="561"/>
      <c r="F15" s="561"/>
      <c r="G15" s="562"/>
      <c r="H15" s="555" t="str">
        <f>IF(HOME!$B$7="","",HOME!$B$7)</f>
        <v>ઓડેદરા કેશુભાઈ ગીગાભાઈ</v>
      </c>
      <c r="I15" s="555"/>
      <c r="J15" s="556"/>
    </row>
    <row r="16" spans="1:11" s="289" customFormat="1" ht="30.75" customHeight="1">
      <c r="A16" s="358">
        <v>7</v>
      </c>
      <c r="B16" s="338" t="str">
        <f>'GENERAL TIME TABLE'!$B$23</f>
        <v>03:50-04:25</v>
      </c>
      <c r="C16" s="339" t="str">
        <f>'GENERAL TIME TABLE'!D24</f>
        <v>ગણિત</v>
      </c>
      <c r="D16" s="339" t="str">
        <f>'GENERAL TIME TABLE'!G24</f>
        <v>ગણિત</v>
      </c>
      <c r="E16" s="339" t="str">
        <f>'GENERAL TIME TABLE'!J24</f>
        <v>અંગ્રેજી</v>
      </c>
      <c r="F16" s="339" t="str">
        <f>'GENERAL TIME TABLE'!M24</f>
        <v>સંસ્કૃત</v>
      </c>
      <c r="G16" s="340" t="str">
        <f>'GENERAL TIME TABLE'!P24</f>
        <v>ગુજરાતી</v>
      </c>
      <c r="H16" s="555"/>
      <c r="I16" s="555"/>
      <c r="J16" s="556"/>
    </row>
    <row r="17" spans="1:10" s="289" customFormat="1" ht="30.75" customHeight="1" thickBot="1">
      <c r="A17" s="357">
        <v>8</v>
      </c>
      <c r="B17" s="337" t="str">
        <f>'GENERAL TIME TABLE'!$B$25</f>
        <v>04:25-05:00</v>
      </c>
      <c r="C17" s="341" t="str">
        <f>'GENERAL TIME TABLE'!D26</f>
        <v>હિન્દી</v>
      </c>
      <c r="D17" s="341" t="str">
        <f>'GENERAL TIME TABLE'!G26</f>
        <v>વિજ્ઞાન</v>
      </c>
      <c r="E17" s="341" t="str">
        <f>'GENERAL TIME TABLE'!J26</f>
        <v>વિજ્ઞાન</v>
      </c>
      <c r="F17" s="341" t="str">
        <f>'GENERAL TIME TABLE'!M26</f>
        <v>કમ્પ્યુટર</v>
      </c>
      <c r="G17" s="342" t="str">
        <f>'GENERAL TIME TABLE'!P26</f>
        <v>સર્વાંગી</v>
      </c>
      <c r="H17" s="558"/>
      <c r="I17" s="558"/>
      <c r="J17" s="559"/>
    </row>
    <row r="18" spans="1:10" ht="6.75" customHeight="1"/>
  </sheetData>
  <sheetProtection password="F2A4" sheet="1" objects="1" scenarios="1" selectLockedCells="1"/>
  <mergeCells count="10">
    <mergeCell ref="K1:K2"/>
    <mergeCell ref="H13:J14"/>
    <mergeCell ref="C15:G15"/>
    <mergeCell ref="H15:J17"/>
    <mergeCell ref="A1:J1"/>
    <mergeCell ref="A3:J3"/>
    <mergeCell ref="C5:G5"/>
    <mergeCell ref="C6:G6"/>
    <mergeCell ref="C9:G9"/>
    <mergeCell ref="C12:G12"/>
  </mergeCells>
  <pageMargins left="0.44" right="0.19" top="0.66" bottom="0.34" header="0.36" footer="0.31"/>
  <pageSetup paperSize="9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00FF"/>
  </sheetPr>
  <dimension ref="A1:WVQ18"/>
  <sheetViews>
    <sheetView showGridLines="0" topLeftCell="A4" zoomScale="85" zoomScaleNormal="85" workbookViewId="0">
      <selection activeCell="K1" sqref="K1:K2"/>
    </sheetView>
  </sheetViews>
  <sheetFormatPr defaultColWidth="0" defaultRowHeight="20.25" zeroHeight="1"/>
  <cols>
    <col min="1" max="1" width="6.5703125" style="287" customWidth="1"/>
    <col min="2" max="2" width="14.28515625" style="288" bestFit="1" customWidth="1"/>
    <col min="3" max="7" width="16.140625" style="287" customWidth="1"/>
    <col min="8" max="8" width="6.5703125" style="287" customWidth="1"/>
    <col min="9" max="9" width="14.28515625" style="287" bestFit="1" customWidth="1"/>
    <col min="10" max="10" width="16.140625" style="287" customWidth="1"/>
    <col min="11" max="11" width="21.42578125" style="287" customWidth="1"/>
    <col min="12" max="255" width="9.140625" style="287" hidden="1"/>
    <col min="256" max="256" width="6.140625" style="287" hidden="1"/>
    <col min="257" max="257" width="16.28515625" style="287" hidden="1"/>
    <col min="258" max="258" width="12.42578125" style="287" hidden="1"/>
    <col min="259" max="259" width="16" style="287" hidden="1"/>
    <col min="260" max="260" width="12.42578125" style="287" hidden="1"/>
    <col min="261" max="261" width="16" style="287" hidden="1"/>
    <col min="262" max="262" width="12.42578125" style="287" hidden="1"/>
    <col min="263" max="263" width="6.140625" style="287" hidden="1"/>
    <col min="264" max="264" width="15.42578125" style="287" hidden="1"/>
    <col min="265" max="265" width="14" style="287" hidden="1"/>
    <col min="266" max="511" width="9.140625" style="287" hidden="1"/>
    <col min="512" max="512" width="6.140625" style="287" hidden="1"/>
    <col min="513" max="513" width="16.28515625" style="287" hidden="1"/>
    <col min="514" max="514" width="12.42578125" style="287" hidden="1"/>
    <col min="515" max="515" width="16" style="287" hidden="1"/>
    <col min="516" max="516" width="12.42578125" style="287" hidden="1"/>
    <col min="517" max="517" width="16" style="287" hidden="1"/>
    <col min="518" max="518" width="12.42578125" style="287" hidden="1"/>
    <col min="519" max="519" width="6.140625" style="287" hidden="1"/>
    <col min="520" max="520" width="15.42578125" style="287" hidden="1"/>
    <col min="521" max="521" width="14" style="287" hidden="1"/>
    <col min="522" max="767" width="9.140625" style="287" hidden="1"/>
    <col min="768" max="768" width="6.140625" style="287" hidden="1"/>
    <col min="769" max="769" width="16.28515625" style="287" hidden="1"/>
    <col min="770" max="770" width="12.42578125" style="287" hidden="1"/>
    <col min="771" max="771" width="16" style="287" hidden="1"/>
    <col min="772" max="772" width="12.42578125" style="287" hidden="1"/>
    <col min="773" max="773" width="16" style="287" hidden="1"/>
    <col min="774" max="774" width="12.42578125" style="287" hidden="1"/>
    <col min="775" max="775" width="6.140625" style="287" hidden="1"/>
    <col min="776" max="776" width="15.42578125" style="287" hidden="1"/>
    <col min="777" max="777" width="14" style="287" hidden="1"/>
    <col min="778" max="1023" width="9.140625" style="287" hidden="1"/>
    <col min="1024" max="1024" width="6.140625" style="287" hidden="1"/>
    <col min="1025" max="1025" width="16.28515625" style="287" hidden="1"/>
    <col min="1026" max="1026" width="12.42578125" style="287" hidden="1"/>
    <col min="1027" max="1027" width="16" style="287" hidden="1"/>
    <col min="1028" max="1028" width="12.42578125" style="287" hidden="1"/>
    <col min="1029" max="1029" width="16" style="287" hidden="1"/>
    <col min="1030" max="1030" width="12.42578125" style="287" hidden="1"/>
    <col min="1031" max="1031" width="6.140625" style="287" hidden="1"/>
    <col min="1032" max="1032" width="15.42578125" style="287" hidden="1"/>
    <col min="1033" max="1033" width="14" style="287" hidden="1"/>
    <col min="1034" max="1279" width="9.140625" style="287" hidden="1"/>
    <col min="1280" max="1280" width="6.140625" style="287" hidden="1"/>
    <col min="1281" max="1281" width="16.28515625" style="287" hidden="1"/>
    <col min="1282" max="1282" width="12.42578125" style="287" hidden="1"/>
    <col min="1283" max="1283" width="16" style="287" hidden="1"/>
    <col min="1284" max="1284" width="12.42578125" style="287" hidden="1"/>
    <col min="1285" max="1285" width="16" style="287" hidden="1"/>
    <col min="1286" max="1286" width="12.42578125" style="287" hidden="1"/>
    <col min="1287" max="1287" width="6.140625" style="287" hidden="1"/>
    <col min="1288" max="1288" width="15.42578125" style="287" hidden="1"/>
    <col min="1289" max="1289" width="14" style="287" hidden="1"/>
    <col min="1290" max="1535" width="9.140625" style="287" hidden="1"/>
    <col min="1536" max="1536" width="6.140625" style="287" hidden="1"/>
    <col min="1537" max="1537" width="16.28515625" style="287" hidden="1"/>
    <col min="1538" max="1538" width="12.42578125" style="287" hidden="1"/>
    <col min="1539" max="1539" width="16" style="287" hidden="1"/>
    <col min="1540" max="1540" width="12.42578125" style="287" hidden="1"/>
    <col min="1541" max="1541" width="16" style="287" hidden="1"/>
    <col min="1542" max="1542" width="12.42578125" style="287" hidden="1"/>
    <col min="1543" max="1543" width="6.140625" style="287" hidden="1"/>
    <col min="1544" max="1544" width="15.42578125" style="287" hidden="1"/>
    <col min="1545" max="1545" width="14" style="287" hidden="1"/>
    <col min="1546" max="1791" width="9.140625" style="287" hidden="1"/>
    <col min="1792" max="1792" width="6.140625" style="287" hidden="1"/>
    <col min="1793" max="1793" width="16.28515625" style="287" hidden="1"/>
    <col min="1794" max="1794" width="12.42578125" style="287" hidden="1"/>
    <col min="1795" max="1795" width="16" style="287" hidden="1"/>
    <col min="1796" max="1796" width="12.42578125" style="287" hidden="1"/>
    <col min="1797" max="1797" width="16" style="287" hidden="1"/>
    <col min="1798" max="1798" width="12.42578125" style="287" hidden="1"/>
    <col min="1799" max="1799" width="6.140625" style="287" hidden="1"/>
    <col min="1800" max="1800" width="15.42578125" style="287" hidden="1"/>
    <col min="1801" max="1801" width="14" style="287" hidden="1"/>
    <col min="1802" max="2047" width="9.140625" style="287" hidden="1"/>
    <col min="2048" max="2048" width="6.140625" style="287" hidden="1"/>
    <col min="2049" max="2049" width="16.28515625" style="287" hidden="1"/>
    <col min="2050" max="2050" width="12.42578125" style="287" hidden="1"/>
    <col min="2051" max="2051" width="16" style="287" hidden="1"/>
    <col min="2052" max="2052" width="12.42578125" style="287" hidden="1"/>
    <col min="2053" max="2053" width="16" style="287" hidden="1"/>
    <col min="2054" max="2054" width="12.42578125" style="287" hidden="1"/>
    <col min="2055" max="2055" width="6.140625" style="287" hidden="1"/>
    <col min="2056" max="2056" width="15.42578125" style="287" hidden="1"/>
    <col min="2057" max="2057" width="14" style="287" hidden="1"/>
    <col min="2058" max="2303" width="9.140625" style="287" hidden="1"/>
    <col min="2304" max="2304" width="6.140625" style="287" hidden="1"/>
    <col min="2305" max="2305" width="16.28515625" style="287" hidden="1"/>
    <col min="2306" max="2306" width="12.42578125" style="287" hidden="1"/>
    <col min="2307" max="2307" width="16" style="287" hidden="1"/>
    <col min="2308" max="2308" width="12.42578125" style="287" hidden="1"/>
    <col min="2309" max="2309" width="16" style="287" hidden="1"/>
    <col min="2310" max="2310" width="12.42578125" style="287" hidden="1"/>
    <col min="2311" max="2311" width="6.140625" style="287" hidden="1"/>
    <col min="2312" max="2312" width="15.42578125" style="287" hidden="1"/>
    <col min="2313" max="2313" width="14" style="287" hidden="1"/>
    <col min="2314" max="2559" width="9.140625" style="287" hidden="1"/>
    <col min="2560" max="2560" width="6.140625" style="287" hidden="1"/>
    <col min="2561" max="2561" width="16.28515625" style="287" hidden="1"/>
    <col min="2562" max="2562" width="12.42578125" style="287" hidden="1"/>
    <col min="2563" max="2563" width="16" style="287" hidden="1"/>
    <col min="2564" max="2564" width="12.42578125" style="287" hidden="1"/>
    <col min="2565" max="2565" width="16" style="287" hidden="1"/>
    <col min="2566" max="2566" width="12.42578125" style="287" hidden="1"/>
    <col min="2567" max="2567" width="6.140625" style="287" hidden="1"/>
    <col min="2568" max="2568" width="15.42578125" style="287" hidden="1"/>
    <col min="2569" max="2569" width="14" style="287" hidden="1"/>
    <col min="2570" max="2815" width="9.140625" style="287" hidden="1"/>
    <col min="2816" max="2816" width="6.140625" style="287" hidden="1"/>
    <col min="2817" max="2817" width="16.28515625" style="287" hidden="1"/>
    <col min="2818" max="2818" width="12.42578125" style="287" hidden="1"/>
    <col min="2819" max="2819" width="16" style="287" hidden="1"/>
    <col min="2820" max="2820" width="12.42578125" style="287" hidden="1"/>
    <col min="2821" max="2821" width="16" style="287" hidden="1"/>
    <col min="2822" max="2822" width="12.42578125" style="287" hidden="1"/>
    <col min="2823" max="2823" width="6.140625" style="287" hidden="1"/>
    <col min="2824" max="2824" width="15.42578125" style="287" hidden="1"/>
    <col min="2825" max="2825" width="14" style="287" hidden="1"/>
    <col min="2826" max="3071" width="9.140625" style="287" hidden="1"/>
    <col min="3072" max="3072" width="6.140625" style="287" hidden="1"/>
    <col min="3073" max="3073" width="16.28515625" style="287" hidden="1"/>
    <col min="3074" max="3074" width="12.42578125" style="287" hidden="1"/>
    <col min="3075" max="3075" width="16" style="287" hidden="1"/>
    <col min="3076" max="3076" width="12.42578125" style="287" hidden="1"/>
    <col min="3077" max="3077" width="16" style="287" hidden="1"/>
    <col min="3078" max="3078" width="12.42578125" style="287" hidden="1"/>
    <col min="3079" max="3079" width="6.140625" style="287" hidden="1"/>
    <col min="3080" max="3080" width="15.42578125" style="287" hidden="1"/>
    <col min="3081" max="3081" width="14" style="287" hidden="1"/>
    <col min="3082" max="3327" width="9.140625" style="287" hidden="1"/>
    <col min="3328" max="3328" width="6.140625" style="287" hidden="1"/>
    <col min="3329" max="3329" width="16.28515625" style="287" hidden="1"/>
    <col min="3330" max="3330" width="12.42578125" style="287" hidden="1"/>
    <col min="3331" max="3331" width="16" style="287" hidden="1"/>
    <col min="3332" max="3332" width="12.42578125" style="287" hidden="1"/>
    <col min="3333" max="3333" width="16" style="287" hidden="1"/>
    <col min="3334" max="3334" width="12.42578125" style="287" hidden="1"/>
    <col min="3335" max="3335" width="6.140625" style="287" hidden="1"/>
    <col min="3336" max="3336" width="15.42578125" style="287" hidden="1"/>
    <col min="3337" max="3337" width="14" style="287" hidden="1"/>
    <col min="3338" max="3583" width="9.140625" style="287" hidden="1"/>
    <col min="3584" max="3584" width="6.140625" style="287" hidden="1"/>
    <col min="3585" max="3585" width="16.28515625" style="287" hidden="1"/>
    <col min="3586" max="3586" width="12.42578125" style="287" hidden="1"/>
    <col min="3587" max="3587" width="16" style="287" hidden="1"/>
    <col min="3588" max="3588" width="12.42578125" style="287" hidden="1"/>
    <col min="3589" max="3589" width="16" style="287" hidden="1"/>
    <col min="3590" max="3590" width="12.42578125" style="287" hidden="1"/>
    <col min="3591" max="3591" width="6.140625" style="287" hidden="1"/>
    <col min="3592" max="3592" width="15.42578125" style="287" hidden="1"/>
    <col min="3593" max="3593" width="14" style="287" hidden="1"/>
    <col min="3594" max="3839" width="9.140625" style="287" hidden="1"/>
    <col min="3840" max="3840" width="6.140625" style="287" hidden="1"/>
    <col min="3841" max="3841" width="16.28515625" style="287" hidden="1"/>
    <col min="3842" max="3842" width="12.42578125" style="287" hidden="1"/>
    <col min="3843" max="3843" width="16" style="287" hidden="1"/>
    <col min="3844" max="3844" width="12.42578125" style="287" hidden="1"/>
    <col min="3845" max="3845" width="16" style="287" hidden="1"/>
    <col min="3846" max="3846" width="12.42578125" style="287" hidden="1"/>
    <col min="3847" max="3847" width="6.140625" style="287" hidden="1"/>
    <col min="3848" max="3848" width="15.42578125" style="287" hidden="1"/>
    <col min="3849" max="3849" width="14" style="287" hidden="1"/>
    <col min="3850" max="4095" width="9.140625" style="287" hidden="1"/>
    <col min="4096" max="4096" width="6.140625" style="287" hidden="1"/>
    <col min="4097" max="4097" width="16.28515625" style="287" hidden="1"/>
    <col min="4098" max="4098" width="12.42578125" style="287" hidden="1"/>
    <col min="4099" max="4099" width="16" style="287" hidden="1"/>
    <col min="4100" max="4100" width="12.42578125" style="287" hidden="1"/>
    <col min="4101" max="4101" width="16" style="287" hidden="1"/>
    <col min="4102" max="4102" width="12.42578125" style="287" hidden="1"/>
    <col min="4103" max="4103" width="6.140625" style="287" hidden="1"/>
    <col min="4104" max="4104" width="15.42578125" style="287" hidden="1"/>
    <col min="4105" max="4105" width="14" style="287" hidden="1"/>
    <col min="4106" max="4351" width="9.140625" style="287" hidden="1"/>
    <col min="4352" max="4352" width="6.140625" style="287" hidden="1"/>
    <col min="4353" max="4353" width="16.28515625" style="287" hidden="1"/>
    <col min="4354" max="4354" width="12.42578125" style="287" hidden="1"/>
    <col min="4355" max="4355" width="16" style="287" hidden="1"/>
    <col min="4356" max="4356" width="12.42578125" style="287" hidden="1"/>
    <col min="4357" max="4357" width="16" style="287" hidden="1"/>
    <col min="4358" max="4358" width="12.42578125" style="287" hidden="1"/>
    <col min="4359" max="4359" width="6.140625" style="287" hidden="1"/>
    <col min="4360" max="4360" width="15.42578125" style="287" hidden="1"/>
    <col min="4361" max="4361" width="14" style="287" hidden="1"/>
    <col min="4362" max="4607" width="9.140625" style="287" hidden="1"/>
    <col min="4608" max="4608" width="6.140625" style="287" hidden="1"/>
    <col min="4609" max="4609" width="16.28515625" style="287" hidden="1"/>
    <col min="4610" max="4610" width="12.42578125" style="287" hidden="1"/>
    <col min="4611" max="4611" width="16" style="287" hidden="1"/>
    <col min="4612" max="4612" width="12.42578125" style="287" hidden="1"/>
    <col min="4613" max="4613" width="16" style="287" hidden="1"/>
    <col min="4614" max="4614" width="12.42578125" style="287" hidden="1"/>
    <col min="4615" max="4615" width="6.140625" style="287" hidden="1"/>
    <col min="4616" max="4616" width="15.42578125" style="287" hidden="1"/>
    <col min="4617" max="4617" width="14" style="287" hidden="1"/>
    <col min="4618" max="4863" width="9.140625" style="287" hidden="1"/>
    <col min="4864" max="4864" width="6.140625" style="287" hidden="1"/>
    <col min="4865" max="4865" width="16.28515625" style="287" hidden="1"/>
    <col min="4866" max="4866" width="12.42578125" style="287" hidden="1"/>
    <col min="4867" max="4867" width="16" style="287" hidden="1"/>
    <col min="4868" max="4868" width="12.42578125" style="287" hidden="1"/>
    <col min="4869" max="4869" width="16" style="287" hidden="1"/>
    <col min="4870" max="4870" width="12.42578125" style="287" hidden="1"/>
    <col min="4871" max="4871" width="6.140625" style="287" hidden="1"/>
    <col min="4872" max="4872" width="15.42578125" style="287" hidden="1"/>
    <col min="4873" max="4873" width="14" style="287" hidden="1"/>
    <col min="4874" max="5119" width="9.140625" style="287" hidden="1"/>
    <col min="5120" max="5120" width="6.140625" style="287" hidden="1"/>
    <col min="5121" max="5121" width="16.28515625" style="287" hidden="1"/>
    <col min="5122" max="5122" width="12.42578125" style="287" hidden="1"/>
    <col min="5123" max="5123" width="16" style="287" hidden="1"/>
    <col min="5124" max="5124" width="12.42578125" style="287" hidden="1"/>
    <col min="5125" max="5125" width="16" style="287" hidden="1"/>
    <col min="5126" max="5126" width="12.42578125" style="287" hidden="1"/>
    <col min="5127" max="5127" width="6.140625" style="287" hidden="1"/>
    <col min="5128" max="5128" width="15.42578125" style="287" hidden="1"/>
    <col min="5129" max="5129" width="14" style="287" hidden="1"/>
    <col min="5130" max="5375" width="9.140625" style="287" hidden="1"/>
    <col min="5376" max="5376" width="6.140625" style="287" hidden="1"/>
    <col min="5377" max="5377" width="16.28515625" style="287" hidden="1"/>
    <col min="5378" max="5378" width="12.42578125" style="287" hidden="1"/>
    <col min="5379" max="5379" width="16" style="287" hidden="1"/>
    <col min="5380" max="5380" width="12.42578125" style="287" hidden="1"/>
    <col min="5381" max="5381" width="16" style="287" hidden="1"/>
    <col min="5382" max="5382" width="12.42578125" style="287" hidden="1"/>
    <col min="5383" max="5383" width="6.140625" style="287" hidden="1"/>
    <col min="5384" max="5384" width="15.42578125" style="287" hidden="1"/>
    <col min="5385" max="5385" width="14" style="287" hidden="1"/>
    <col min="5386" max="5631" width="9.140625" style="287" hidden="1"/>
    <col min="5632" max="5632" width="6.140625" style="287" hidden="1"/>
    <col min="5633" max="5633" width="16.28515625" style="287" hidden="1"/>
    <col min="5634" max="5634" width="12.42578125" style="287" hidden="1"/>
    <col min="5635" max="5635" width="16" style="287" hidden="1"/>
    <col min="5636" max="5636" width="12.42578125" style="287" hidden="1"/>
    <col min="5637" max="5637" width="16" style="287" hidden="1"/>
    <col min="5638" max="5638" width="12.42578125" style="287" hidden="1"/>
    <col min="5639" max="5639" width="6.140625" style="287" hidden="1"/>
    <col min="5640" max="5640" width="15.42578125" style="287" hidden="1"/>
    <col min="5641" max="5641" width="14" style="287" hidden="1"/>
    <col min="5642" max="5887" width="9.140625" style="287" hidden="1"/>
    <col min="5888" max="5888" width="6.140625" style="287" hidden="1"/>
    <col min="5889" max="5889" width="16.28515625" style="287" hidden="1"/>
    <col min="5890" max="5890" width="12.42578125" style="287" hidden="1"/>
    <col min="5891" max="5891" width="16" style="287" hidden="1"/>
    <col min="5892" max="5892" width="12.42578125" style="287" hidden="1"/>
    <col min="5893" max="5893" width="16" style="287" hidden="1"/>
    <col min="5894" max="5894" width="12.42578125" style="287" hidden="1"/>
    <col min="5895" max="5895" width="6.140625" style="287" hidden="1"/>
    <col min="5896" max="5896" width="15.42578125" style="287" hidden="1"/>
    <col min="5897" max="5897" width="14" style="287" hidden="1"/>
    <col min="5898" max="6143" width="9.140625" style="287" hidden="1"/>
    <col min="6144" max="6144" width="6.140625" style="287" hidden="1"/>
    <col min="6145" max="6145" width="16.28515625" style="287" hidden="1"/>
    <col min="6146" max="6146" width="12.42578125" style="287" hidden="1"/>
    <col min="6147" max="6147" width="16" style="287" hidden="1"/>
    <col min="6148" max="6148" width="12.42578125" style="287" hidden="1"/>
    <col min="6149" max="6149" width="16" style="287" hidden="1"/>
    <col min="6150" max="6150" width="12.42578125" style="287" hidden="1"/>
    <col min="6151" max="6151" width="6.140625" style="287" hidden="1"/>
    <col min="6152" max="6152" width="15.42578125" style="287" hidden="1"/>
    <col min="6153" max="6153" width="14" style="287" hidden="1"/>
    <col min="6154" max="6399" width="9.140625" style="287" hidden="1"/>
    <col min="6400" max="6400" width="6.140625" style="287" hidden="1"/>
    <col min="6401" max="6401" width="16.28515625" style="287" hidden="1"/>
    <col min="6402" max="6402" width="12.42578125" style="287" hidden="1"/>
    <col min="6403" max="6403" width="16" style="287" hidden="1"/>
    <col min="6404" max="6404" width="12.42578125" style="287" hidden="1"/>
    <col min="6405" max="6405" width="16" style="287" hidden="1"/>
    <col min="6406" max="6406" width="12.42578125" style="287" hidden="1"/>
    <col min="6407" max="6407" width="6.140625" style="287" hidden="1"/>
    <col min="6408" max="6408" width="15.42578125" style="287" hidden="1"/>
    <col min="6409" max="6409" width="14" style="287" hidden="1"/>
    <col min="6410" max="6655" width="9.140625" style="287" hidden="1"/>
    <col min="6656" max="6656" width="6.140625" style="287" hidden="1"/>
    <col min="6657" max="6657" width="16.28515625" style="287" hidden="1"/>
    <col min="6658" max="6658" width="12.42578125" style="287" hidden="1"/>
    <col min="6659" max="6659" width="16" style="287" hidden="1"/>
    <col min="6660" max="6660" width="12.42578125" style="287" hidden="1"/>
    <col min="6661" max="6661" width="16" style="287" hidden="1"/>
    <col min="6662" max="6662" width="12.42578125" style="287" hidden="1"/>
    <col min="6663" max="6663" width="6.140625" style="287" hidden="1"/>
    <col min="6664" max="6664" width="15.42578125" style="287" hidden="1"/>
    <col min="6665" max="6665" width="14" style="287" hidden="1"/>
    <col min="6666" max="6911" width="9.140625" style="287" hidden="1"/>
    <col min="6912" max="6912" width="6.140625" style="287" hidden="1"/>
    <col min="6913" max="6913" width="16.28515625" style="287" hidden="1"/>
    <col min="6914" max="6914" width="12.42578125" style="287" hidden="1"/>
    <col min="6915" max="6915" width="16" style="287" hidden="1"/>
    <col min="6916" max="6916" width="12.42578125" style="287" hidden="1"/>
    <col min="6917" max="6917" width="16" style="287" hidden="1"/>
    <col min="6918" max="6918" width="12.42578125" style="287" hidden="1"/>
    <col min="6919" max="6919" width="6.140625" style="287" hidden="1"/>
    <col min="6920" max="6920" width="15.42578125" style="287" hidden="1"/>
    <col min="6921" max="6921" width="14" style="287" hidden="1"/>
    <col min="6922" max="7167" width="9.140625" style="287" hidden="1"/>
    <col min="7168" max="7168" width="6.140625" style="287" hidden="1"/>
    <col min="7169" max="7169" width="16.28515625" style="287" hidden="1"/>
    <col min="7170" max="7170" width="12.42578125" style="287" hidden="1"/>
    <col min="7171" max="7171" width="16" style="287" hidden="1"/>
    <col min="7172" max="7172" width="12.42578125" style="287" hidden="1"/>
    <col min="7173" max="7173" width="16" style="287" hidden="1"/>
    <col min="7174" max="7174" width="12.42578125" style="287" hidden="1"/>
    <col min="7175" max="7175" width="6.140625" style="287" hidden="1"/>
    <col min="7176" max="7176" width="15.42578125" style="287" hidden="1"/>
    <col min="7177" max="7177" width="14" style="287" hidden="1"/>
    <col min="7178" max="7423" width="9.140625" style="287" hidden="1"/>
    <col min="7424" max="7424" width="6.140625" style="287" hidden="1"/>
    <col min="7425" max="7425" width="16.28515625" style="287" hidden="1"/>
    <col min="7426" max="7426" width="12.42578125" style="287" hidden="1"/>
    <col min="7427" max="7427" width="16" style="287" hidden="1"/>
    <col min="7428" max="7428" width="12.42578125" style="287" hidden="1"/>
    <col min="7429" max="7429" width="16" style="287" hidden="1"/>
    <col min="7430" max="7430" width="12.42578125" style="287" hidden="1"/>
    <col min="7431" max="7431" width="6.140625" style="287" hidden="1"/>
    <col min="7432" max="7432" width="15.42578125" style="287" hidden="1"/>
    <col min="7433" max="7433" width="14" style="287" hidden="1"/>
    <col min="7434" max="7679" width="9.140625" style="287" hidden="1"/>
    <col min="7680" max="7680" width="6.140625" style="287" hidden="1"/>
    <col min="7681" max="7681" width="16.28515625" style="287" hidden="1"/>
    <col min="7682" max="7682" width="12.42578125" style="287" hidden="1"/>
    <col min="7683" max="7683" width="16" style="287" hidden="1"/>
    <col min="7684" max="7684" width="12.42578125" style="287" hidden="1"/>
    <col min="7685" max="7685" width="16" style="287" hidden="1"/>
    <col min="7686" max="7686" width="12.42578125" style="287" hidden="1"/>
    <col min="7687" max="7687" width="6.140625" style="287" hidden="1"/>
    <col min="7688" max="7688" width="15.42578125" style="287" hidden="1"/>
    <col min="7689" max="7689" width="14" style="287" hidden="1"/>
    <col min="7690" max="7935" width="9.140625" style="287" hidden="1"/>
    <col min="7936" max="7936" width="6.140625" style="287" hidden="1"/>
    <col min="7937" max="7937" width="16.28515625" style="287" hidden="1"/>
    <col min="7938" max="7938" width="12.42578125" style="287" hidden="1"/>
    <col min="7939" max="7939" width="16" style="287" hidden="1"/>
    <col min="7940" max="7940" width="12.42578125" style="287" hidden="1"/>
    <col min="7941" max="7941" width="16" style="287" hidden="1"/>
    <col min="7942" max="7942" width="12.42578125" style="287" hidden="1"/>
    <col min="7943" max="7943" width="6.140625" style="287" hidden="1"/>
    <col min="7944" max="7944" width="15.42578125" style="287" hidden="1"/>
    <col min="7945" max="7945" width="14" style="287" hidden="1"/>
    <col min="7946" max="8191" width="9.140625" style="287" hidden="1"/>
    <col min="8192" max="8192" width="6.140625" style="287" hidden="1"/>
    <col min="8193" max="8193" width="16.28515625" style="287" hidden="1"/>
    <col min="8194" max="8194" width="12.42578125" style="287" hidden="1"/>
    <col min="8195" max="8195" width="16" style="287" hidden="1"/>
    <col min="8196" max="8196" width="12.42578125" style="287" hidden="1"/>
    <col min="8197" max="8197" width="16" style="287" hidden="1"/>
    <col min="8198" max="8198" width="12.42578125" style="287" hidden="1"/>
    <col min="8199" max="8199" width="6.140625" style="287" hidden="1"/>
    <col min="8200" max="8200" width="15.42578125" style="287" hidden="1"/>
    <col min="8201" max="8201" width="14" style="287" hidden="1"/>
    <col min="8202" max="8447" width="9.140625" style="287" hidden="1"/>
    <col min="8448" max="8448" width="6.140625" style="287" hidden="1"/>
    <col min="8449" max="8449" width="16.28515625" style="287" hidden="1"/>
    <col min="8450" max="8450" width="12.42578125" style="287" hidden="1"/>
    <col min="8451" max="8451" width="16" style="287" hidden="1"/>
    <col min="8452" max="8452" width="12.42578125" style="287" hidden="1"/>
    <col min="8453" max="8453" width="16" style="287" hidden="1"/>
    <col min="8454" max="8454" width="12.42578125" style="287" hidden="1"/>
    <col min="8455" max="8455" width="6.140625" style="287" hidden="1"/>
    <col min="8456" max="8456" width="15.42578125" style="287" hidden="1"/>
    <col min="8457" max="8457" width="14" style="287" hidden="1"/>
    <col min="8458" max="8703" width="9.140625" style="287" hidden="1"/>
    <col min="8704" max="8704" width="6.140625" style="287" hidden="1"/>
    <col min="8705" max="8705" width="16.28515625" style="287" hidden="1"/>
    <col min="8706" max="8706" width="12.42578125" style="287" hidden="1"/>
    <col min="8707" max="8707" width="16" style="287" hidden="1"/>
    <col min="8708" max="8708" width="12.42578125" style="287" hidden="1"/>
    <col min="8709" max="8709" width="16" style="287" hidden="1"/>
    <col min="8710" max="8710" width="12.42578125" style="287" hidden="1"/>
    <col min="8711" max="8711" width="6.140625" style="287" hidden="1"/>
    <col min="8712" max="8712" width="15.42578125" style="287" hidden="1"/>
    <col min="8713" max="8713" width="14" style="287" hidden="1"/>
    <col min="8714" max="8959" width="9.140625" style="287" hidden="1"/>
    <col min="8960" max="8960" width="6.140625" style="287" hidden="1"/>
    <col min="8961" max="8961" width="16.28515625" style="287" hidden="1"/>
    <col min="8962" max="8962" width="12.42578125" style="287" hidden="1"/>
    <col min="8963" max="8963" width="16" style="287" hidden="1"/>
    <col min="8964" max="8964" width="12.42578125" style="287" hidden="1"/>
    <col min="8965" max="8965" width="16" style="287" hidden="1"/>
    <col min="8966" max="8966" width="12.42578125" style="287" hidden="1"/>
    <col min="8967" max="8967" width="6.140625" style="287" hidden="1"/>
    <col min="8968" max="8968" width="15.42578125" style="287" hidden="1"/>
    <col min="8969" max="8969" width="14" style="287" hidden="1"/>
    <col min="8970" max="9215" width="9.140625" style="287" hidden="1"/>
    <col min="9216" max="9216" width="6.140625" style="287" hidden="1"/>
    <col min="9217" max="9217" width="16.28515625" style="287" hidden="1"/>
    <col min="9218" max="9218" width="12.42578125" style="287" hidden="1"/>
    <col min="9219" max="9219" width="16" style="287" hidden="1"/>
    <col min="9220" max="9220" width="12.42578125" style="287" hidden="1"/>
    <col min="9221" max="9221" width="16" style="287" hidden="1"/>
    <col min="9222" max="9222" width="12.42578125" style="287" hidden="1"/>
    <col min="9223" max="9223" width="6.140625" style="287" hidden="1"/>
    <col min="9224" max="9224" width="15.42578125" style="287" hidden="1"/>
    <col min="9225" max="9225" width="14" style="287" hidden="1"/>
    <col min="9226" max="9471" width="9.140625" style="287" hidden="1"/>
    <col min="9472" max="9472" width="6.140625" style="287" hidden="1"/>
    <col min="9473" max="9473" width="16.28515625" style="287" hidden="1"/>
    <col min="9474" max="9474" width="12.42578125" style="287" hidden="1"/>
    <col min="9475" max="9475" width="16" style="287" hidden="1"/>
    <col min="9476" max="9476" width="12.42578125" style="287" hidden="1"/>
    <col min="9477" max="9477" width="16" style="287" hidden="1"/>
    <col min="9478" max="9478" width="12.42578125" style="287" hidden="1"/>
    <col min="9479" max="9479" width="6.140625" style="287" hidden="1"/>
    <col min="9480" max="9480" width="15.42578125" style="287" hidden="1"/>
    <col min="9481" max="9481" width="14" style="287" hidden="1"/>
    <col min="9482" max="9727" width="9.140625" style="287" hidden="1"/>
    <col min="9728" max="9728" width="6.140625" style="287" hidden="1"/>
    <col min="9729" max="9729" width="16.28515625" style="287" hidden="1"/>
    <col min="9730" max="9730" width="12.42578125" style="287" hidden="1"/>
    <col min="9731" max="9731" width="16" style="287" hidden="1"/>
    <col min="9732" max="9732" width="12.42578125" style="287" hidden="1"/>
    <col min="9733" max="9733" width="16" style="287" hidden="1"/>
    <col min="9734" max="9734" width="12.42578125" style="287" hidden="1"/>
    <col min="9735" max="9735" width="6.140625" style="287" hidden="1"/>
    <col min="9736" max="9736" width="15.42578125" style="287" hidden="1"/>
    <col min="9737" max="9737" width="14" style="287" hidden="1"/>
    <col min="9738" max="9983" width="9.140625" style="287" hidden="1"/>
    <col min="9984" max="9984" width="6.140625" style="287" hidden="1"/>
    <col min="9985" max="9985" width="16.28515625" style="287" hidden="1"/>
    <col min="9986" max="9986" width="12.42578125" style="287" hidden="1"/>
    <col min="9987" max="9987" width="16" style="287" hidden="1"/>
    <col min="9988" max="9988" width="12.42578125" style="287" hidden="1"/>
    <col min="9989" max="9989" width="16" style="287" hidden="1"/>
    <col min="9990" max="9990" width="12.42578125" style="287" hidden="1"/>
    <col min="9991" max="9991" width="6.140625" style="287" hidden="1"/>
    <col min="9992" max="9992" width="15.42578125" style="287" hidden="1"/>
    <col min="9993" max="9993" width="14" style="287" hidden="1"/>
    <col min="9994" max="10239" width="9.140625" style="287" hidden="1"/>
    <col min="10240" max="10240" width="6.140625" style="287" hidden="1"/>
    <col min="10241" max="10241" width="16.28515625" style="287" hidden="1"/>
    <col min="10242" max="10242" width="12.42578125" style="287" hidden="1"/>
    <col min="10243" max="10243" width="16" style="287" hidden="1"/>
    <col min="10244" max="10244" width="12.42578125" style="287" hidden="1"/>
    <col min="10245" max="10245" width="16" style="287" hidden="1"/>
    <col min="10246" max="10246" width="12.42578125" style="287" hidden="1"/>
    <col min="10247" max="10247" width="6.140625" style="287" hidden="1"/>
    <col min="10248" max="10248" width="15.42578125" style="287" hidden="1"/>
    <col min="10249" max="10249" width="14" style="287" hidden="1"/>
    <col min="10250" max="10495" width="9.140625" style="287" hidden="1"/>
    <col min="10496" max="10496" width="6.140625" style="287" hidden="1"/>
    <col min="10497" max="10497" width="16.28515625" style="287" hidden="1"/>
    <col min="10498" max="10498" width="12.42578125" style="287" hidden="1"/>
    <col min="10499" max="10499" width="16" style="287" hidden="1"/>
    <col min="10500" max="10500" width="12.42578125" style="287" hidden="1"/>
    <col min="10501" max="10501" width="16" style="287" hidden="1"/>
    <col min="10502" max="10502" width="12.42578125" style="287" hidden="1"/>
    <col min="10503" max="10503" width="6.140625" style="287" hidden="1"/>
    <col min="10504" max="10504" width="15.42578125" style="287" hidden="1"/>
    <col min="10505" max="10505" width="14" style="287" hidden="1"/>
    <col min="10506" max="10751" width="9.140625" style="287" hidden="1"/>
    <col min="10752" max="10752" width="6.140625" style="287" hidden="1"/>
    <col min="10753" max="10753" width="16.28515625" style="287" hidden="1"/>
    <col min="10754" max="10754" width="12.42578125" style="287" hidden="1"/>
    <col min="10755" max="10755" width="16" style="287" hidden="1"/>
    <col min="10756" max="10756" width="12.42578125" style="287" hidden="1"/>
    <col min="10757" max="10757" width="16" style="287" hidden="1"/>
    <col min="10758" max="10758" width="12.42578125" style="287" hidden="1"/>
    <col min="10759" max="10759" width="6.140625" style="287" hidden="1"/>
    <col min="10760" max="10760" width="15.42578125" style="287" hidden="1"/>
    <col min="10761" max="10761" width="14" style="287" hidden="1"/>
    <col min="10762" max="11007" width="9.140625" style="287" hidden="1"/>
    <col min="11008" max="11008" width="6.140625" style="287" hidden="1"/>
    <col min="11009" max="11009" width="16.28515625" style="287" hidden="1"/>
    <col min="11010" max="11010" width="12.42578125" style="287" hidden="1"/>
    <col min="11011" max="11011" width="16" style="287" hidden="1"/>
    <col min="11012" max="11012" width="12.42578125" style="287" hidden="1"/>
    <col min="11013" max="11013" width="16" style="287" hidden="1"/>
    <col min="11014" max="11014" width="12.42578125" style="287" hidden="1"/>
    <col min="11015" max="11015" width="6.140625" style="287" hidden="1"/>
    <col min="11016" max="11016" width="15.42578125" style="287" hidden="1"/>
    <col min="11017" max="11017" width="14" style="287" hidden="1"/>
    <col min="11018" max="11263" width="9.140625" style="287" hidden="1"/>
    <col min="11264" max="11264" width="6.140625" style="287" hidden="1"/>
    <col min="11265" max="11265" width="16.28515625" style="287" hidden="1"/>
    <col min="11266" max="11266" width="12.42578125" style="287" hidden="1"/>
    <col min="11267" max="11267" width="16" style="287" hidden="1"/>
    <col min="11268" max="11268" width="12.42578125" style="287" hidden="1"/>
    <col min="11269" max="11269" width="16" style="287" hidden="1"/>
    <col min="11270" max="11270" width="12.42578125" style="287" hidden="1"/>
    <col min="11271" max="11271" width="6.140625" style="287" hidden="1"/>
    <col min="11272" max="11272" width="15.42578125" style="287" hidden="1"/>
    <col min="11273" max="11273" width="14" style="287" hidden="1"/>
    <col min="11274" max="11519" width="9.140625" style="287" hidden="1"/>
    <col min="11520" max="11520" width="6.140625" style="287" hidden="1"/>
    <col min="11521" max="11521" width="16.28515625" style="287" hidden="1"/>
    <col min="11522" max="11522" width="12.42578125" style="287" hidden="1"/>
    <col min="11523" max="11523" width="16" style="287" hidden="1"/>
    <col min="11524" max="11524" width="12.42578125" style="287" hidden="1"/>
    <col min="11525" max="11525" width="16" style="287" hidden="1"/>
    <col min="11526" max="11526" width="12.42578125" style="287" hidden="1"/>
    <col min="11527" max="11527" width="6.140625" style="287" hidden="1"/>
    <col min="11528" max="11528" width="15.42578125" style="287" hidden="1"/>
    <col min="11529" max="11529" width="14" style="287" hidden="1"/>
    <col min="11530" max="11775" width="9.140625" style="287" hidden="1"/>
    <col min="11776" max="11776" width="6.140625" style="287" hidden="1"/>
    <col min="11777" max="11777" width="16.28515625" style="287" hidden="1"/>
    <col min="11778" max="11778" width="12.42578125" style="287" hidden="1"/>
    <col min="11779" max="11779" width="16" style="287" hidden="1"/>
    <col min="11780" max="11780" width="12.42578125" style="287" hidden="1"/>
    <col min="11781" max="11781" width="16" style="287" hidden="1"/>
    <col min="11782" max="11782" width="12.42578125" style="287" hidden="1"/>
    <col min="11783" max="11783" width="6.140625" style="287" hidden="1"/>
    <col min="11784" max="11784" width="15.42578125" style="287" hidden="1"/>
    <col min="11785" max="11785" width="14" style="287" hidden="1"/>
    <col min="11786" max="12031" width="9.140625" style="287" hidden="1"/>
    <col min="12032" max="12032" width="6.140625" style="287" hidden="1"/>
    <col min="12033" max="12033" width="16.28515625" style="287" hidden="1"/>
    <col min="12034" max="12034" width="12.42578125" style="287" hidden="1"/>
    <col min="12035" max="12035" width="16" style="287" hidden="1"/>
    <col min="12036" max="12036" width="12.42578125" style="287" hidden="1"/>
    <col min="12037" max="12037" width="16" style="287" hidden="1"/>
    <col min="12038" max="12038" width="12.42578125" style="287" hidden="1"/>
    <col min="12039" max="12039" width="6.140625" style="287" hidden="1"/>
    <col min="12040" max="12040" width="15.42578125" style="287" hidden="1"/>
    <col min="12041" max="12041" width="14" style="287" hidden="1"/>
    <col min="12042" max="12287" width="9.140625" style="287" hidden="1"/>
    <col min="12288" max="12288" width="6.140625" style="287" hidden="1"/>
    <col min="12289" max="12289" width="16.28515625" style="287" hidden="1"/>
    <col min="12290" max="12290" width="12.42578125" style="287" hidden="1"/>
    <col min="12291" max="12291" width="16" style="287" hidden="1"/>
    <col min="12292" max="12292" width="12.42578125" style="287" hidden="1"/>
    <col min="12293" max="12293" width="16" style="287" hidden="1"/>
    <col min="12294" max="12294" width="12.42578125" style="287" hidden="1"/>
    <col min="12295" max="12295" width="6.140625" style="287" hidden="1"/>
    <col min="12296" max="12296" width="15.42578125" style="287" hidden="1"/>
    <col min="12297" max="12297" width="14" style="287" hidden="1"/>
    <col min="12298" max="12543" width="9.140625" style="287" hidden="1"/>
    <col min="12544" max="12544" width="6.140625" style="287" hidden="1"/>
    <col min="12545" max="12545" width="16.28515625" style="287" hidden="1"/>
    <col min="12546" max="12546" width="12.42578125" style="287" hidden="1"/>
    <col min="12547" max="12547" width="16" style="287" hidden="1"/>
    <col min="12548" max="12548" width="12.42578125" style="287" hidden="1"/>
    <col min="12549" max="12549" width="16" style="287" hidden="1"/>
    <col min="12550" max="12550" width="12.42578125" style="287" hidden="1"/>
    <col min="12551" max="12551" width="6.140625" style="287" hidden="1"/>
    <col min="12552" max="12552" width="15.42578125" style="287" hidden="1"/>
    <col min="12553" max="12553" width="14" style="287" hidden="1"/>
    <col min="12554" max="12799" width="9.140625" style="287" hidden="1"/>
    <col min="12800" max="12800" width="6.140625" style="287" hidden="1"/>
    <col min="12801" max="12801" width="16.28515625" style="287" hidden="1"/>
    <col min="12802" max="12802" width="12.42578125" style="287" hidden="1"/>
    <col min="12803" max="12803" width="16" style="287" hidden="1"/>
    <col min="12804" max="12804" width="12.42578125" style="287" hidden="1"/>
    <col min="12805" max="12805" width="16" style="287" hidden="1"/>
    <col min="12806" max="12806" width="12.42578125" style="287" hidden="1"/>
    <col min="12807" max="12807" width="6.140625" style="287" hidden="1"/>
    <col min="12808" max="12808" width="15.42578125" style="287" hidden="1"/>
    <col min="12809" max="12809" width="14" style="287" hidden="1"/>
    <col min="12810" max="13055" width="9.140625" style="287" hidden="1"/>
    <col min="13056" max="13056" width="6.140625" style="287" hidden="1"/>
    <col min="13057" max="13057" width="16.28515625" style="287" hidden="1"/>
    <col min="13058" max="13058" width="12.42578125" style="287" hidden="1"/>
    <col min="13059" max="13059" width="16" style="287" hidden="1"/>
    <col min="13060" max="13060" width="12.42578125" style="287" hidden="1"/>
    <col min="13061" max="13061" width="16" style="287" hidden="1"/>
    <col min="13062" max="13062" width="12.42578125" style="287" hidden="1"/>
    <col min="13063" max="13063" width="6.140625" style="287" hidden="1"/>
    <col min="13064" max="13064" width="15.42578125" style="287" hidden="1"/>
    <col min="13065" max="13065" width="14" style="287" hidden="1"/>
    <col min="13066" max="13311" width="9.140625" style="287" hidden="1"/>
    <col min="13312" max="13312" width="6.140625" style="287" hidden="1"/>
    <col min="13313" max="13313" width="16.28515625" style="287" hidden="1"/>
    <col min="13314" max="13314" width="12.42578125" style="287" hidden="1"/>
    <col min="13315" max="13315" width="16" style="287" hidden="1"/>
    <col min="13316" max="13316" width="12.42578125" style="287" hidden="1"/>
    <col min="13317" max="13317" width="16" style="287" hidden="1"/>
    <col min="13318" max="13318" width="12.42578125" style="287" hidden="1"/>
    <col min="13319" max="13319" width="6.140625" style="287" hidden="1"/>
    <col min="13320" max="13320" width="15.42578125" style="287" hidden="1"/>
    <col min="13321" max="13321" width="14" style="287" hidden="1"/>
    <col min="13322" max="13567" width="9.140625" style="287" hidden="1"/>
    <col min="13568" max="13568" width="6.140625" style="287" hidden="1"/>
    <col min="13569" max="13569" width="16.28515625" style="287" hidden="1"/>
    <col min="13570" max="13570" width="12.42578125" style="287" hidden="1"/>
    <col min="13571" max="13571" width="16" style="287" hidden="1"/>
    <col min="13572" max="13572" width="12.42578125" style="287" hidden="1"/>
    <col min="13573" max="13573" width="16" style="287" hidden="1"/>
    <col min="13574" max="13574" width="12.42578125" style="287" hidden="1"/>
    <col min="13575" max="13575" width="6.140625" style="287" hidden="1"/>
    <col min="13576" max="13576" width="15.42578125" style="287" hidden="1"/>
    <col min="13577" max="13577" width="14" style="287" hidden="1"/>
    <col min="13578" max="13823" width="9.140625" style="287" hidden="1"/>
    <col min="13824" max="13824" width="6.140625" style="287" hidden="1"/>
    <col min="13825" max="13825" width="16.28515625" style="287" hidden="1"/>
    <col min="13826" max="13826" width="12.42578125" style="287" hidden="1"/>
    <col min="13827" max="13827" width="16" style="287" hidden="1"/>
    <col min="13828" max="13828" width="12.42578125" style="287" hidden="1"/>
    <col min="13829" max="13829" width="16" style="287" hidden="1"/>
    <col min="13830" max="13830" width="12.42578125" style="287" hidden="1"/>
    <col min="13831" max="13831" width="6.140625" style="287" hidden="1"/>
    <col min="13832" max="13832" width="15.42578125" style="287" hidden="1"/>
    <col min="13833" max="13833" width="14" style="287" hidden="1"/>
    <col min="13834" max="14079" width="9.140625" style="287" hidden="1"/>
    <col min="14080" max="14080" width="6.140625" style="287" hidden="1"/>
    <col min="14081" max="14081" width="16.28515625" style="287" hidden="1"/>
    <col min="14082" max="14082" width="12.42578125" style="287" hidden="1"/>
    <col min="14083" max="14083" width="16" style="287" hidden="1"/>
    <col min="14084" max="14084" width="12.42578125" style="287" hidden="1"/>
    <col min="14085" max="14085" width="16" style="287" hidden="1"/>
    <col min="14086" max="14086" width="12.42578125" style="287" hidden="1"/>
    <col min="14087" max="14087" width="6.140625" style="287" hidden="1"/>
    <col min="14088" max="14088" width="15.42578125" style="287" hidden="1"/>
    <col min="14089" max="14089" width="14" style="287" hidden="1"/>
    <col min="14090" max="14335" width="9.140625" style="287" hidden="1"/>
    <col min="14336" max="14336" width="6.140625" style="287" hidden="1"/>
    <col min="14337" max="14337" width="16.28515625" style="287" hidden="1"/>
    <col min="14338" max="14338" width="12.42578125" style="287" hidden="1"/>
    <col min="14339" max="14339" width="16" style="287" hidden="1"/>
    <col min="14340" max="14340" width="12.42578125" style="287" hidden="1"/>
    <col min="14341" max="14341" width="16" style="287" hidden="1"/>
    <col min="14342" max="14342" width="12.42578125" style="287" hidden="1"/>
    <col min="14343" max="14343" width="6.140625" style="287" hidden="1"/>
    <col min="14344" max="14344" width="15.42578125" style="287" hidden="1"/>
    <col min="14345" max="14345" width="14" style="287" hidden="1"/>
    <col min="14346" max="14591" width="9.140625" style="287" hidden="1"/>
    <col min="14592" max="14592" width="6.140625" style="287" hidden="1"/>
    <col min="14593" max="14593" width="16.28515625" style="287" hidden="1"/>
    <col min="14594" max="14594" width="12.42578125" style="287" hidden="1"/>
    <col min="14595" max="14595" width="16" style="287" hidden="1"/>
    <col min="14596" max="14596" width="12.42578125" style="287" hidden="1"/>
    <col min="14597" max="14597" width="16" style="287" hidden="1"/>
    <col min="14598" max="14598" width="12.42578125" style="287" hidden="1"/>
    <col min="14599" max="14599" width="6.140625" style="287" hidden="1"/>
    <col min="14600" max="14600" width="15.42578125" style="287" hidden="1"/>
    <col min="14601" max="14601" width="14" style="287" hidden="1"/>
    <col min="14602" max="14847" width="9.140625" style="287" hidden="1"/>
    <col min="14848" max="14848" width="6.140625" style="287" hidden="1"/>
    <col min="14849" max="14849" width="16.28515625" style="287" hidden="1"/>
    <col min="14850" max="14850" width="12.42578125" style="287" hidden="1"/>
    <col min="14851" max="14851" width="16" style="287" hidden="1"/>
    <col min="14852" max="14852" width="12.42578125" style="287" hidden="1"/>
    <col min="14853" max="14853" width="16" style="287" hidden="1"/>
    <col min="14854" max="14854" width="12.42578125" style="287" hidden="1"/>
    <col min="14855" max="14855" width="6.140625" style="287" hidden="1"/>
    <col min="14856" max="14856" width="15.42578125" style="287" hidden="1"/>
    <col min="14857" max="14857" width="14" style="287" hidden="1"/>
    <col min="14858" max="15103" width="9.140625" style="287" hidden="1"/>
    <col min="15104" max="15104" width="6.140625" style="287" hidden="1"/>
    <col min="15105" max="15105" width="16.28515625" style="287" hidden="1"/>
    <col min="15106" max="15106" width="12.42578125" style="287" hidden="1"/>
    <col min="15107" max="15107" width="16" style="287" hidden="1"/>
    <col min="15108" max="15108" width="12.42578125" style="287" hidden="1"/>
    <col min="15109" max="15109" width="16" style="287" hidden="1"/>
    <col min="15110" max="15110" width="12.42578125" style="287" hidden="1"/>
    <col min="15111" max="15111" width="6.140625" style="287" hidden="1"/>
    <col min="15112" max="15112" width="15.42578125" style="287" hidden="1"/>
    <col min="15113" max="15113" width="14" style="287" hidden="1"/>
    <col min="15114" max="15359" width="9.140625" style="287" hidden="1"/>
    <col min="15360" max="15360" width="6.140625" style="287" hidden="1"/>
    <col min="15361" max="15361" width="16.28515625" style="287" hidden="1"/>
    <col min="15362" max="15362" width="12.42578125" style="287" hidden="1"/>
    <col min="15363" max="15363" width="16" style="287" hidden="1"/>
    <col min="15364" max="15364" width="12.42578125" style="287" hidden="1"/>
    <col min="15365" max="15365" width="16" style="287" hidden="1"/>
    <col min="15366" max="15366" width="12.42578125" style="287" hidden="1"/>
    <col min="15367" max="15367" width="6.140625" style="287" hidden="1"/>
    <col min="15368" max="15368" width="15.42578125" style="287" hidden="1"/>
    <col min="15369" max="15369" width="14" style="287" hidden="1"/>
    <col min="15370" max="15615" width="9.140625" style="287" hidden="1"/>
    <col min="15616" max="15616" width="6.140625" style="287" hidden="1"/>
    <col min="15617" max="15617" width="16.28515625" style="287" hidden="1"/>
    <col min="15618" max="15618" width="12.42578125" style="287" hidden="1"/>
    <col min="15619" max="15619" width="16" style="287" hidden="1"/>
    <col min="15620" max="15620" width="12.42578125" style="287" hidden="1"/>
    <col min="15621" max="15621" width="16" style="287" hidden="1"/>
    <col min="15622" max="15622" width="12.42578125" style="287" hidden="1"/>
    <col min="15623" max="15623" width="6.140625" style="287" hidden="1"/>
    <col min="15624" max="15624" width="15.42578125" style="287" hidden="1"/>
    <col min="15625" max="15625" width="14" style="287" hidden="1"/>
    <col min="15626" max="15871" width="9.140625" style="287" hidden="1"/>
    <col min="15872" max="15872" width="6.140625" style="287" hidden="1"/>
    <col min="15873" max="15873" width="16.28515625" style="287" hidden="1"/>
    <col min="15874" max="15874" width="12.42578125" style="287" hidden="1"/>
    <col min="15875" max="15875" width="16" style="287" hidden="1"/>
    <col min="15876" max="15876" width="12.42578125" style="287" hidden="1"/>
    <col min="15877" max="15877" width="16" style="287" hidden="1"/>
    <col min="15878" max="15878" width="12.42578125" style="287" hidden="1"/>
    <col min="15879" max="15879" width="6.140625" style="287" hidden="1"/>
    <col min="15880" max="15880" width="15.42578125" style="287" hidden="1"/>
    <col min="15881" max="15881" width="14" style="287" hidden="1"/>
    <col min="15882" max="16127" width="9.140625" style="287" hidden="1"/>
    <col min="16128" max="16128" width="6.140625" style="287" hidden="1"/>
    <col min="16129" max="16129" width="16.28515625" style="287" hidden="1"/>
    <col min="16130" max="16130" width="12.42578125" style="287" hidden="1"/>
    <col min="16131" max="16131" width="16" style="287" hidden="1"/>
    <col min="16132" max="16132" width="12.42578125" style="287" hidden="1"/>
    <col min="16133" max="16133" width="16" style="287" hidden="1"/>
    <col min="16134" max="16134" width="12.42578125" style="287" hidden="1"/>
    <col min="16135" max="16135" width="6.140625" style="287" hidden="1"/>
    <col min="16136" max="16136" width="15.42578125" style="287" hidden="1"/>
    <col min="16137" max="16137" width="14" style="287" hidden="1"/>
    <col min="16138" max="16384" width="9.140625" style="287" hidden="1"/>
  </cols>
  <sheetData>
    <row r="1" spans="1:11" ht="39" customHeight="1">
      <c r="A1" s="563" t="str">
        <f>'GENERAL TIME TABLE'!A2&amp;"  "&amp;'GENERAL TIME TABLE'!C2&amp;"       "&amp;'GENERAL TIME TABLE'!R2&amp;""&amp;'GENERAL TIME TABLE'!S2</f>
        <v xml:space="preserve">  શાળા :  શ્રી નોખાણિયા પં. પ્રા.શાળા,  તા.ભુજ,  જિ.કચ્છ       વર્ષ :2026-'27</v>
      </c>
      <c r="B1" s="563"/>
      <c r="C1" s="563"/>
      <c r="D1" s="563"/>
      <c r="E1" s="563"/>
      <c r="F1" s="563"/>
      <c r="G1" s="563"/>
      <c r="H1" s="563"/>
      <c r="I1" s="563"/>
      <c r="J1" s="563"/>
      <c r="K1" s="465"/>
    </row>
    <row r="2" spans="1:11" ht="8.25" customHeight="1" thickBot="1">
      <c r="K2" s="465"/>
    </row>
    <row r="3" spans="1:11" ht="36" thickBot="1">
      <c r="A3" s="564" t="str">
        <f>"સમયપત્રક  (ધોરણ-"&amp;HOME!$A$8&amp;")"</f>
        <v>સમયપત્રક  (ધોરણ-8)</v>
      </c>
      <c r="B3" s="565"/>
      <c r="C3" s="565"/>
      <c r="D3" s="565"/>
      <c r="E3" s="565"/>
      <c r="F3" s="565"/>
      <c r="G3" s="565"/>
      <c r="H3" s="565"/>
      <c r="I3" s="565"/>
      <c r="J3" s="566"/>
    </row>
    <row r="4" spans="1:11" s="289" customFormat="1" ht="30.75" customHeight="1" thickBot="1">
      <c r="A4" s="362" t="s">
        <v>222</v>
      </c>
      <c r="B4" s="363" t="s">
        <v>223</v>
      </c>
      <c r="C4" s="363" t="s">
        <v>224</v>
      </c>
      <c r="D4" s="363" t="s">
        <v>225</v>
      </c>
      <c r="E4" s="363" t="s">
        <v>226</v>
      </c>
      <c r="F4" s="363" t="s">
        <v>227</v>
      </c>
      <c r="G4" s="363" t="s">
        <v>228</v>
      </c>
      <c r="H4" s="363" t="s">
        <v>222</v>
      </c>
      <c r="I4" s="363" t="s">
        <v>223</v>
      </c>
      <c r="J4" s="363" t="s">
        <v>229</v>
      </c>
    </row>
    <row r="5" spans="1:11" s="289" customFormat="1" ht="30.75" customHeight="1" thickBot="1">
      <c r="A5" s="570"/>
      <c r="B5" s="337" t="str">
        <f>'GENERAL TIME TABLE'!$B$5</f>
        <v>10:30-10:45</v>
      </c>
      <c r="C5" s="560" t="str">
        <f>'GENERAL TIME TABLE'!$C$5</f>
        <v xml:space="preserve">સમૂહજીવન, શાળાસફાઈ અને શૈક્ષણિક કાર્ય માટેની પૂર્વતૈયારી </v>
      </c>
      <c r="D5" s="561"/>
      <c r="E5" s="561"/>
      <c r="F5" s="561"/>
      <c r="G5" s="562"/>
      <c r="H5" s="570"/>
      <c r="I5" s="310" t="str">
        <f>'GENERAL TIME TABLE'!$U$5</f>
        <v>07:00-07:20</v>
      </c>
      <c r="J5" s="364" t="s">
        <v>232</v>
      </c>
    </row>
    <row r="6" spans="1:11" s="289" customFormat="1" ht="30.75" customHeight="1" thickBot="1">
      <c r="A6" s="571"/>
      <c r="B6" s="337" t="str">
        <f>'GENERAL TIME TABLE'!$B$6</f>
        <v>10:45 - 11:10</v>
      </c>
      <c r="C6" s="560" t="str">
        <f>'GENERAL TIME TABLE'!$C$6</f>
        <v>પ્રાર્થના સંમેલન</v>
      </c>
      <c r="D6" s="561"/>
      <c r="E6" s="561"/>
      <c r="F6" s="561"/>
      <c r="G6" s="562"/>
      <c r="H6" s="571"/>
      <c r="I6" s="310" t="str">
        <f>'GENERAL TIME TABLE'!$U$6</f>
        <v>07:30-07:50</v>
      </c>
      <c r="J6" s="364" t="s">
        <v>230</v>
      </c>
    </row>
    <row r="7" spans="1:11" s="289" customFormat="1" ht="30.75" customHeight="1">
      <c r="A7" s="358">
        <v>1</v>
      </c>
      <c r="B7" s="338" t="str">
        <f>'GENERAL TIME TABLE'!$B$7</f>
        <v>11:10-11:50</v>
      </c>
      <c r="C7" s="339" t="str">
        <f>'GENERAL TIME TABLE'!E8</f>
        <v>ગુજરાતી</v>
      </c>
      <c r="D7" s="339" t="str">
        <f>'GENERAL TIME TABLE'!H8</f>
        <v>ગુજરાતી</v>
      </c>
      <c r="E7" s="339" t="str">
        <f>'GENERAL TIME TABLE'!K8</f>
        <v>ગુજરાતી</v>
      </c>
      <c r="F7" s="339" t="str">
        <f>'GENERAL TIME TABLE'!N8</f>
        <v>ગુજરાતી</v>
      </c>
      <c r="G7" s="340" t="str">
        <f>'GENERAL TIME TABLE'!Q8</f>
        <v>ગુજરાતી</v>
      </c>
      <c r="H7" s="358">
        <v>1</v>
      </c>
      <c r="I7" s="311" t="str">
        <f>'GENERAL TIME TABLE'!$U$7</f>
        <v>07:50-08:35</v>
      </c>
      <c r="J7" s="344" t="str">
        <f>'GENERAL TIME TABLE'!T8</f>
        <v>શા.શિ.</v>
      </c>
    </row>
    <row r="8" spans="1:11" s="289" customFormat="1" ht="30.75" customHeight="1" thickBot="1">
      <c r="A8" s="357">
        <v>2</v>
      </c>
      <c r="B8" s="337" t="str">
        <f>'GENERAL TIME TABLE'!$B$9</f>
        <v>11:50-12:30</v>
      </c>
      <c r="C8" s="341" t="str">
        <f>'GENERAL TIME TABLE'!E10</f>
        <v>અંગ્રેજી</v>
      </c>
      <c r="D8" s="341" t="str">
        <f>'GENERAL TIME TABLE'!H10</f>
        <v>અંગ્રેજી</v>
      </c>
      <c r="E8" s="341" t="str">
        <f>'GENERAL TIME TABLE'!K10</f>
        <v>અંગ્રેજી</v>
      </c>
      <c r="F8" s="341" t="str">
        <f>'GENERAL TIME TABLE'!N10</f>
        <v>અંગ્રેજી</v>
      </c>
      <c r="G8" s="342" t="str">
        <f>'GENERAL TIME TABLE'!Q10</f>
        <v>અંગ્રેજી</v>
      </c>
      <c r="H8" s="370">
        <v>2</v>
      </c>
      <c r="I8" s="371" t="str">
        <f>'GENERAL TIME TABLE'!$U$9</f>
        <v>08:35-09:15</v>
      </c>
      <c r="J8" s="344" t="str">
        <f>'GENERAL TIME TABLE'!T10</f>
        <v>ચિત્ર</v>
      </c>
    </row>
    <row r="9" spans="1:11" s="289" customFormat="1" ht="30.75" customHeight="1" thickBot="1">
      <c r="A9" s="357"/>
      <c r="B9" s="337" t="str">
        <f>'GENERAL TIME TABLE'!$B$11</f>
        <v>12:30-12:40</v>
      </c>
      <c r="C9" s="567" t="str">
        <f>'GENERAL TIME TABLE'!$C$11</f>
        <v xml:space="preserve">વિરામ </v>
      </c>
      <c r="D9" s="568"/>
      <c r="E9" s="568"/>
      <c r="F9" s="568"/>
      <c r="G9" s="569"/>
      <c r="H9" s="360">
        <v>3</v>
      </c>
      <c r="I9" s="310" t="str">
        <f>'GENERAL TIME TABLE'!$U$11</f>
        <v>09:15-10:00</v>
      </c>
      <c r="J9" s="345" t="str">
        <f>'GENERAL TIME TABLE'!T12</f>
        <v>સા.વિ.</v>
      </c>
    </row>
    <row r="10" spans="1:11" s="289" customFormat="1" ht="30.75" customHeight="1" thickBot="1">
      <c r="A10" s="358">
        <v>3</v>
      </c>
      <c r="B10" s="338" t="str">
        <f>'GENERAL TIME TABLE'!$B$13</f>
        <v>12:40-01:15</v>
      </c>
      <c r="C10" s="339" t="str">
        <f>'GENERAL TIME TABLE'!E14</f>
        <v>ગણિત</v>
      </c>
      <c r="D10" s="339" t="str">
        <f>'GENERAL TIME TABLE'!H14</f>
        <v>ગણિત</v>
      </c>
      <c r="E10" s="339" t="str">
        <f>'GENERAL TIME TABLE'!K14</f>
        <v>ગણિત</v>
      </c>
      <c r="F10" s="339" t="str">
        <f>'GENERAL TIME TABLE'!N14</f>
        <v>ગણિત</v>
      </c>
      <c r="G10" s="340" t="str">
        <f>'GENERAL TIME TABLE'!Q14</f>
        <v>ગણિત</v>
      </c>
      <c r="H10" s="360"/>
      <c r="I10" s="310" t="str">
        <f>'GENERAL TIME TABLE'!$U$13</f>
        <v>10:00-10:30</v>
      </c>
      <c r="J10" s="365" t="s">
        <v>129</v>
      </c>
    </row>
    <row r="11" spans="1:11" s="289" customFormat="1" ht="30.75" customHeight="1" thickBot="1">
      <c r="A11" s="357">
        <v>4</v>
      </c>
      <c r="B11" s="337" t="str">
        <f>'GENERAL TIME TABLE'!$B$15</f>
        <v>01:15 -01:50</v>
      </c>
      <c r="C11" s="341" t="str">
        <f>'GENERAL TIME TABLE'!E16</f>
        <v>વિજ્ઞાન</v>
      </c>
      <c r="D11" s="341" t="str">
        <f>'GENERAL TIME TABLE'!H16</f>
        <v>વિજ્ઞાન</v>
      </c>
      <c r="E11" s="341" t="str">
        <f>'GENERAL TIME TABLE'!K16</f>
        <v>વિજ્ઞાન</v>
      </c>
      <c r="F11" s="341" t="str">
        <f>'GENERAL TIME TABLE'!N16</f>
        <v>વિજ્ઞાન</v>
      </c>
      <c r="G11" s="342" t="str">
        <f>'GENERAL TIME TABLE'!Q16</f>
        <v>વિજ્ઞાન</v>
      </c>
      <c r="H11" s="361">
        <v>4</v>
      </c>
      <c r="I11" s="311" t="str">
        <f>'GENERAL TIME TABLE'!$U$15</f>
        <v>10:30-11:00</v>
      </c>
      <c r="J11" s="344" t="str">
        <f>'GENERAL TIME TABLE'!T16</f>
        <v>વિજ્ઞાન</v>
      </c>
    </row>
    <row r="12" spans="1:11" s="289" customFormat="1" ht="30.75" customHeight="1" thickBot="1">
      <c r="A12" s="357"/>
      <c r="B12" s="337" t="str">
        <f>'GENERAL TIME TABLE'!$B$17</f>
        <v>01:50-02:30</v>
      </c>
      <c r="C12" s="567" t="str">
        <f>'GENERAL TIME TABLE'!$C$17</f>
        <v xml:space="preserve">મધ્યાહન ભોજન - વિરામ </v>
      </c>
      <c r="D12" s="568"/>
      <c r="E12" s="568"/>
      <c r="F12" s="568"/>
      <c r="G12" s="569"/>
      <c r="H12" s="360">
        <v>5</v>
      </c>
      <c r="I12" s="310" t="str">
        <f>'GENERAL TIME TABLE'!$U$17</f>
        <v>11:00-11:30</v>
      </c>
      <c r="J12" s="344" t="str">
        <f>'GENERAL TIME TABLE'!T18</f>
        <v>સંસ્કૃત</v>
      </c>
    </row>
    <row r="13" spans="1:11" s="289" customFormat="1" ht="30.75" customHeight="1">
      <c r="A13" s="358">
        <v>5</v>
      </c>
      <c r="B13" s="338" t="str">
        <f>'GENERAL TIME TABLE'!$B$18</f>
        <v>02:30-03:05</v>
      </c>
      <c r="C13" s="343" t="str">
        <f>'GENERAL TIME TABLE'!E19</f>
        <v>સા.વિ.</v>
      </c>
      <c r="D13" s="343" t="str">
        <f>'GENERAL TIME TABLE'!H19</f>
        <v>સા.વિ.</v>
      </c>
      <c r="E13" s="343" t="str">
        <f>'GENERAL TIME TABLE'!K19</f>
        <v>સા.વિ.</v>
      </c>
      <c r="F13" s="343" t="str">
        <f>'GENERAL TIME TABLE'!N19</f>
        <v>સા.વિ.</v>
      </c>
      <c r="G13" s="344" t="str">
        <f>'GENERAL TIME TABLE'!Q19</f>
        <v>સા.વિ.</v>
      </c>
      <c r="H13" s="550" t="s">
        <v>231</v>
      </c>
      <c r="I13" s="550"/>
      <c r="J13" s="551"/>
    </row>
    <row r="14" spans="1:11" s="289" customFormat="1" ht="30.75" customHeight="1" thickBot="1">
      <c r="A14" s="357">
        <v>6</v>
      </c>
      <c r="B14" s="337" t="str">
        <f>'GENERAL TIME TABLE'!$B$20</f>
        <v>03:05-03:40</v>
      </c>
      <c r="C14" s="343" t="str">
        <f>'GENERAL TIME TABLE'!E21</f>
        <v>હિન્દી</v>
      </c>
      <c r="D14" s="343" t="str">
        <f>'GENERAL TIME TABLE'!H21</f>
        <v>હિન્દી</v>
      </c>
      <c r="E14" s="343" t="str">
        <f>'GENERAL TIME TABLE'!K21</f>
        <v>હિન્દી</v>
      </c>
      <c r="F14" s="343" t="str">
        <f>'GENERAL TIME TABLE'!N21</f>
        <v>હિન્દી</v>
      </c>
      <c r="G14" s="344" t="str">
        <f>'GENERAL TIME TABLE'!Q21</f>
        <v>હિન્દી</v>
      </c>
      <c r="H14" s="552"/>
      <c r="I14" s="552"/>
      <c r="J14" s="553"/>
    </row>
    <row r="15" spans="1:11" s="289" customFormat="1" ht="30.75" customHeight="1" thickBot="1">
      <c r="A15" s="357"/>
      <c r="B15" s="337" t="str">
        <f>'GENERAL TIME TABLE'!$B$22</f>
        <v>03:40-03:50</v>
      </c>
      <c r="C15" s="560" t="str">
        <f>'GENERAL TIME TABLE'!$C$22</f>
        <v xml:space="preserve">વિરામ </v>
      </c>
      <c r="D15" s="561"/>
      <c r="E15" s="561"/>
      <c r="F15" s="561"/>
      <c r="G15" s="562"/>
      <c r="H15" s="554" t="str">
        <f>IF(HOME!$B$8="","",HOME!$B$8)</f>
        <v>બુચ બ્રિજેશ જનકરાય</v>
      </c>
      <c r="I15" s="555"/>
      <c r="J15" s="556"/>
    </row>
    <row r="16" spans="1:11" s="289" customFormat="1" ht="30.75" customHeight="1">
      <c r="A16" s="358">
        <v>7</v>
      </c>
      <c r="B16" s="338" t="str">
        <f>'GENERAL TIME TABLE'!$B$23</f>
        <v>03:50-04:25</v>
      </c>
      <c r="C16" s="339" t="str">
        <f>'GENERAL TIME TABLE'!E24</f>
        <v>સંસ્કૃત</v>
      </c>
      <c r="D16" s="339" t="str">
        <f>'GENERAL TIME TABLE'!H24</f>
        <v>ગુજરાતી</v>
      </c>
      <c r="E16" s="339" t="str">
        <f>'GENERAL TIME TABLE'!K24</f>
        <v>ગણિત</v>
      </c>
      <c r="F16" s="339" t="str">
        <f>'GENERAL TIME TABLE'!N24</f>
        <v>વિજ્ઞાન</v>
      </c>
      <c r="G16" s="340" t="str">
        <f>'GENERAL TIME TABLE'!Q24</f>
        <v>સંગીત</v>
      </c>
      <c r="H16" s="554"/>
      <c r="I16" s="555"/>
      <c r="J16" s="556"/>
    </row>
    <row r="17" spans="1:10" s="289" customFormat="1" ht="30.75" customHeight="1" thickBot="1">
      <c r="A17" s="357">
        <v>8</v>
      </c>
      <c r="B17" s="337" t="str">
        <f>'GENERAL TIME TABLE'!$B$25</f>
        <v>04:25-05:00</v>
      </c>
      <c r="C17" s="341" t="str">
        <f>'GENERAL TIME TABLE'!E26</f>
        <v>ગણિત</v>
      </c>
      <c r="D17" s="341" t="str">
        <f>'GENERAL TIME TABLE'!H26</f>
        <v>ગુજરાતી</v>
      </c>
      <c r="E17" s="341" t="str">
        <f>'GENERAL TIME TABLE'!K26</f>
        <v>સર્વાંગી</v>
      </c>
      <c r="F17" s="341" t="str">
        <f>'GENERAL TIME TABLE'!N26</f>
        <v>કમ્પ્યુટર</v>
      </c>
      <c r="G17" s="342" t="str">
        <f>'GENERAL TIME TABLE'!Q26</f>
        <v>અંગ્રેજી</v>
      </c>
      <c r="H17" s="557"/>
      <c r="I17" s="558"/>
      <c r="J17" s="559"/>
    </row>
    <row r="18" spans="1:10" ht="6.75" customHeight="1"/>
  </sheetData>
  <sheetProtection password="F2A4" sheet="1" objects="1" scenarios="1" selectLockedCells="1"/>
  <mergeCells count="12">
    <mergeCell ref="K1:K2"/>
    <mergeCell ref="H13:J14"/>
    <mergeCell ref="C15:G15"/>
    <mergeCell ref="H15:J17"/>
    <mergeCell ref="A1:J1"/>
    <mergeCell ref="A3:J3"/>
    <mergeCell ref="C5:G5"/>
    <mergeCell ref="C6:G6"/>
    <mergeCell ref="C9:G9"/>
    <mergeCell ref="C12:G12"/>
    <mergeCell ref="H5:H6"/>
    <mergeCell ref="A5:A6"/>
  </mergeCells>
  <printOptions headings="1" gridLines="1"/>
  <pageMargins left="0.7" right="0.7" top="0.75" bottom="0.75" header="0.3" footer="0.3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C000"/>
  </sheetPr>
  <dimension ref="A1:WVQ18"/>
  <sheetViews>
    <sheetView showGridLines="0" zoomScale="85" zoomScaleNormal="85" workbookViewId="0">
      <selection activeCell="K1" sqref="K1:K2"/>
    </sheetView>
  </sheetViews>
  <sheetFormatPr defaultColWidth="0" defaultRowHeight="20.25" zeroHeight="1"/>
  <cols>
    <col min="1" max="1" width="6.5703125" style="287" customWidth="1"/>
    <col min="2" max="2" width="14.28515625" style="288" bestFit="1" customWidth="1"/>
    <col min="3" max="7" width="16.140625" style="287" customWidth="1"/>
    <col min="8" max="8" width="6.5703125" style="287" customWidth="1"/>
    <col min="9" max="9" width="14.28515625" style="287" bestFit="1" customWidth="1"/>
    <col min="10" max="10" width="16.140625" style="287" customWidth="1"/>
    <col min="11" max="11" width="21.5703125" style="287" customWidth="1"/>
    <col min="12" max="232" width="9.140625" style="287" hidden="1"/>
    <col min="233" max="233" width="6.140625" style="287" hidden="1"/>
    <col min="234" max="234" width="16.28515625" style="287" hidden="1"/>
    <col min="235" max="235" width="12.42578125" style="287" hidden="1"/>
    <col min="236" max="236" width="16" style="287" hidden="1"/>
    <col min="237" max="237" width="12.42578125" style="287" hidden="1"/>
    <col min="238" max="238" width="16" style="287" hidden="1"/>
    <col min="239" max="239" width="12.42578125" style="287" hidden="1"/>
    <col min="240" max="240" width="6.140625" style="287" hidden="1"/>
    <col min="241" max="241" width="15.42578125" style="287" hidden="1"/>
    <col min="242" max="242" width="14" style="287" hidden="1"/>
    <col min="243" max="488" width="9.140625" style="287" hidden="1"/>
    <col min="489" max="489" width="6.140625" style="287" hidden="1"/>
    <col min="490" max="490" width="16.28515625" style="287" hidden="1"/>
    <col min="491" max="491" width="12.42578125" style="287" hidden="1"/>
    <col min="492" max="492" width="16" style="287" hidden="1"/>
    <col min="493" max="493" width="12.42578125" style="287" hidden="1"/>
    <col min="494" max="494" width="16" style="287" hidden="1"/>
    <col min="495" max="495" width="12.42578125" style="287" hidden="1"/>
    <col min="496" max="496" width="6.140625" style="287" hidden="1"/>
    <col min="497" max="497" width="15.42578125" style="287" hidden="1"/>
    <col min="498" max="498" width="14" style="287" hidden="1"/>
    <col min="499" max="744" width="9.140625" style="287" hidden="1"/>
    <col min="745" max="745" width="6.140625" style="287" hidden="1"/>
    <col min="746" max="746" width="16.28515625" style="287" hidden="1"/>
    <col min="747" max="747" width="12.42578125" style="287" hidden="1"/>
    <col min="748" max="748" width="16" style="287" hidden="1"/>
    <col min="749" max="749" width="12.42578125" style="287" hidden="1"/>
    <col min="750" max="750" width="16" style="287" hidden="1"/>
    <col min="751" max="751" width="12.42578125" style="287" hidden="1"/>
    <col min="752" max="752" width="6.140625" style="287" hidden="1"/>
    <col min="753" max="753" width="15.42578125" style="287" hidden="1"/>
    <col min="754" max="754" width="14" style="287" hidden="1"/>
    <col min="755" max="1000" width="9.140625" style="287" hidden="1"/>
    <col min="1001" max="1001" width="6.140625" style="287" hidden="1"/>
    <col min="1002" max="1002" width="16.28515625" style="287" hidden="1"/>
    <col min="1003" max="1003" width="12.42578125" style="287" hidden="1"/>
    <col min="1004" max="1004" width="16" style="287" hidden="1"/>
    <col min="1005" max="1005" width="12.42578125" style="287" hidden="1"/>
    <col min="1006" max="1006" width="16" style="287" hidden="1"/>
    <col min="1007" max="1007" width="12.42578125" style="287" hidden="1"/>
    <col min="1008" max="1008" width="6.140625" style="287" hidden="1"/>
    <col min="1009" max="1009" width="15.42578125" style="287" hidden="1"/>
    <col min="1010" max="1010" width="14" style="287" hidden="1"/>
    <col min="1011" max="1256" width="9.140625" style="287" hidden="1"/>
    <col min="1257" max="1257" width="6.140625" style="287" hidden="1"/>
    <col min="1258" max="1258" width="16.28515625" style="287" hidden="1"/>
    <col min="1259" max="1259" width="12.42578125" style="287" hidden="1"/>
    <col min="1260" max="1260" width="16" style="287" hidden="1"/>
    <col min="1261" max="1261" width="12.42578125" style="287" hidden="1"/>
    <col min="1262" max="1262" width="16" style="287" hidden="1"/>
    <col min="1263" max="1263" width="12.42578125" style="287" hidden="1"/>
    <col min="1264" max="1264" width="6.140625" style="287" hidden="1"/>
    <col min="1265" max="1265" width="15.42578125" style="287" hidden="1"/>
    <col min="1266" max="1266" width="14" style="287" hidden="1"/>
    <col min="1267" max="1512" width="9.140625" style="287" hidden="1"/>
    <col min="1513" max="1513" width="6.140625" style="287" hidden="1"/>
    <col min="1514" max="1514" width="16.28515625" style="287" hidden="1"/>
    <col min="1515" max="1515" width="12.42578125" style="287" hidden="1"/>
    <col min="1516" max="1516" width="16" style="287" hidden="1"/>
    <col min="1517" max="1517" width="12.42578125" style="287" hidden="1"/>
    <col min="1518" max="1518" width="16" style="287" hidden="1"/>
    <col min="1519" max="1519" width="12.42578125" style="287" hidden="1"/>
    <col min="1520" max="1520" width="6.140625" style="287" hidden="1"/>
    <col min="1521" max="1521" width="15.42578125" style="287" hidden="1"/>
    <col min="1522" max="1522" width="14" style="287" hidden="1"/>
    <col min="1523" max="1768" width="9.140625" style="287" hidden="1"/>
    <col min="1769" max="1769" width="6.140625" style="287" hidden="1"/>
    <col min="1770" max="1770" width="16.28515625" style="287" hidden="1"/>
    <col min="1771" max="1771" width="12.42578125" style="287" hidden="1"/>
    <col min="1772" max="1772" width="16" style="287" hidden="1"/>
    <col min="1773" max="1773" width="12.42578125" style="287" hidden="1"/>
    <col min="1774" max="1774" width="16" style="287" hidden="1"/>
    <col min="1775" max="1775" width="12.42578125" style="287" hidden="1"/>
    <col min="1776" max="1776" width="6.140625" style="287" hidden="1"/>
    <col min="1777" max="1777" width="15.42578125" style="287" hidden="1"/>
    <col min="1778" max="1778" width="14" style="287" hidden="1"/>
    <col min="1779" max="2024" width="9.140625" style="287" hidden="1"/>
    <col min="2025" max="2025" width="6.140625" style="287" hidden="1"/>
    <col min="2026" max="2026" width="16.28515625" style="287" hidden="1"/>
    <col min="2027" max="2027" width="12.42578125" style="287" hidden="1"/>
    <col min="2028" max="2028" width="16" style="287" hidden="1"/>
    <col min="2029" max="2029" width="12.42578125" style="287" hidden="1"/>
    <col min="2030" max="2030" width="16" style="287" hidden="1"/>
    <col min="2031" max="2031" width="12.42578125" style="287" hidden="1"/>
    <col min="2032" max="2032" width="6.140625" style="287" hidden="1"/>
    <col min="2033" max="2033" width="15.42578125" style="287" hidden="1"/>
    <col min="2034" max="2034" width="14" style="287" hidden="1"/>
    <col min="2035" max="2280" width="9.140625" style="287" hidden="1"/>
    <col min="2281" max="2281" width="6.140625" style="287" hidden="1"/>
    <col min="2282" max="2282" width="16.28515625" style="287" hidden="1"/>
    <col min="2283" max="2283" width="12.42578125" style="287" hidden="1"/>
    <col min="2284" max="2284" width="16" style="287" hidden="1"/>
    <col min="2285" max="2285" width="12.42578125" style="287" hidden="1"/>
    <col min="2286" max="2286" width="16" style="287" hidden="1"/>
    <col min="2287" max="2287" width="12.42578125" style="287" hidden="1"/>
    <col min="2288" max="2288" width="6.140625" style="287" hidden="1"/>
    <col min="2289" max="2289" width="15.42578125" style="287" hidden="1"/>
    <col min="2290" max="2290" width="14" style="287" hidden="1"/>
    <col min="2291" max="2536" width="9.140625" style="287" hidden="1"/>
    <col min="2537" max="2537" width="6.140625" style="287" hidden="1"/>
    <col min="2538" max="2538" width="16.28515625" style="287" hidden="1"/>
    <col min="2539" max="2539" width="12.42578125" style="287" hidden="1"/>
    <col min="2540" max="2540" width="16" style="287" hidden="1"/>
    <col min="2541" max="2541" width="12.42578125" style="287" hidden="1"/>
    <col min="2542" max="2542" width="16" style="287" hidden="1"/>
    <col min="2543" max="2543" width="12.42578125" style="287" hidden="1"/>
    <col min="2544" max="2544" width="6.140625" style="287" hidden="1"/>
    <col min="2545" max="2545" width="15.42578125" style="287" hidden="1"/>
    <col min="2546" max="2546" width="14" style="287" hidden="1"/>
    <col min="2547" max="2792" width="9.140625" style="287" hidden="1"/>
    <col min="2793" max="2793" width="6.140625" style="287" hidden="1"/>
    <col min="2794" max="2794" width="16.28515625" style="287" hidden="1"/>
    <col min="2795" max="2795" width="12.42578125" style="287" hidden="1"/>
    <col min="2796" max="2796" width="16" style="287" hidden="1"/>
    <col min="2797" max="2797" width="12.42578125" style="287" hidden="1"/>
    <col min="2798" max="2798" width="16" style="287" hidden="1"/>
    <col min="2799" max="2799" width="12.42578125" style="287" hidden="1"/>
    <col min="2800" max="2800" width="6.140625" style="287" hidden="1"/>
    <col min="2801" max="2801" width="15.42578125" style="287" hidden="1"/>
    <col min="2802" max="2802" width="14" style="287" hidden="1"/>
    <col min="2803" max="3048" width="9.140625" style="287" hidden="1"/>
    <col min="3049" max="3049" width="6.140625" style="287" hidden="1"/>
    <col min="3050" max="3050" width="16.28515625" style="287" hidden="1"/>
    <col min="3051" max="3051" width="12.42578125" style="287" hidden="1"/>
    <col min="3052" max="3052" width="16" style="287" hidden="1"/>
    <col min="3053" max="3053" width="12.42578125" style="287" hidden="1"/>
    <col min="3054" max="3054" width="16" style="287" hidden="1"/>
    <col min="3055" max="3055" width="12.42578125" style="287" hidden="1"/>
    <col min="3056" max="3056" width="6.140625" style="287" hidden="1"/>
    <col min="3057" max="3057" width="15.42578125" style="287" hidden="1"/>
    <col min="3058" max="3058" width="14" style="287" hidden="1"/>
    <col min="3059" max="3304" width="9.140625" style="287" hidden="1"/>
    <col min="3305" max="3305" width="6.140625" style="287" hidden="1"/>
    <col min="3306" max="3306" width="16.28515625" style="287" hidden="1"/>
    <col min="3307" max="3307" width="12.42578125" style="287" hidden="1"/>
    <col min="3308" max="3308" width="16" style="287" hidden="1"/>
    <col min="3309" max="3309" width="12.42578125" style="287" hidden="1"/>
    <col min="3310" max="3310" width="16" style="287" hidden="1"/>
    <col min="3311" max="3311" width="12.42578125" style="287" hidden="1"/>
    <col min="3312" max="3312" width="6.140625" style="287" hidden="1"/>
    <col min="3313" max="3313" width="15.42578125" style="287" hidden="1"/>
    <col min="3314" max="3314" width="14" style="287" hidden="1"/>
    <col min="3315" max="3560" width="9.140625" style="287" hidden="1"/>
    <col min="3561" max="3561" width="6.140625" style="287" hidden="1"/>
    <col min="3562" max="3562" width="16.28515625" style="287" hidden="1"/>
    <col min="3563" max="3563" width="12.42578125" style="287" hidden="1"/>
    <col min="3564" max="3564" width="16" style="287" hidden="1"/>
    <col min="3565" max="3565" width="12.42578125" style="287" hidden="1"/>
    <col min="3566" max="3566" width="16" style="287" hidden="1"/>
    <col min="3567" max="3567" width="12.42578125" style="287" hidden="1"/>
    <col min="3568" max="3568" width="6.140625" style="287" hidden="1"/>
    <col min="3569" max="3569" width="15.42578125" style="287" hidden="1"/>
    <col min="3570" max="3570" width="14" style="287" hidden="1"/>
    <col min="3571" max="3816" width="9.140625" style="287" hidden="1"/>
    <col min="3817" max="3817" width="6.140625" style="287" hidden="1"/>
    <col min="3818" max="3818" width="16.28515625" style="287" hidden="1"/>
    <col min="3819" max="3819" width="12.42578125" style="287" hidden="1"/>
    <col min="3820" max="3820" width="16" style="287" hidden="1"/>
    <col min="3821" max="3821" width="12.42578125" style="287" hidden="1"/>
    <col min="3822" max="3822" width="16" style="287" hidden="1"/>
    <col min="3823" max="3823" width="12.42578125" style="287" hidden="1"/>
    <col min="3824" max="3824" width="6.140625" style="287" hidden="1"/>
    <col min="3825" max="3825" width="15.42578125" style="287" hidden="1"/>
    <col min="3826" max="3826" width="14" style="287" hidden="1"/>
    <col min="3827" max="4072" width="9.140625" style="287" hidden="1"/>
    <col min="4073" max="4073" width="6.140625" style="287" hidden="1"/>
    <col min="4074" max="4074" width="16.28515625" style="287" hidden="1"/>
    <col min="4075" max="4075" width="12.42578125" style="287" hidden="1"/>
    <col min="4076" max="4076" width="16" style="287" hidden="1"/>
    <col min="4077" max="4077" width="12.42578125" style="287" hidden="1"/>
    <col min="4078" max="4078" width="16" style="287" hidden="1"/>
    <col min="4079" max="4079" width="12.42578125" style="287" hidden="1"/>
    <col min="4080" max="4080" width="6.140625" style="287" hidden="1"/>
    <col min="4081" max="4081" width="15.42578125" style="287" hidden="1"/>
    <col min="4082" max="4082" width="14" style="287" hidden="1"/>
    <col min="4083" max="4328" width="9.140625" style="287" hidden="1"/>
    <col min="4329" max="4329" width="6.140625" style="287" hidden="1"/>
    <col min="4330" max="4330" width="16.28515625" style="287" hidden="1"/>
    <col min="4331" max="4331" width="12.42578125" style="287" hidden="1"/>
    <col min="4332" max="4332" width="16" style="287" hidden="1"/>
    <col min="4333" max="4333" width="12.42578125" style="287" hidden="1"/>
    <col min="4334" max="4334" width="16" style="287" hidden="1"/>
    <col min="4335" max="4335" width="12.42578125" style="287" hidden="1"/>
    <col min="4336" max="4336" width="6.140625" style="287" hidden="1"/>
    <col min="4337" max="4337" width="15.42578125" style="287" hidden="1"/>
    <col min="4338" max="4338" width="14" style="287" hidden="1"/>
    <col min="4339" max="4584" width="9.140625" style="287" hidden="1"/>
    <col min="4585" max="4585" width="6.140625" style="287" hidden="1"/>
    <col min="4586" max="4586" width="16.28515625" style="287" hidden="1"/>
    <col min="4587" max="4587" width="12.42578125" style="287" hidden="1"/>
    <col min="4588" max="4588" width="16" style="287" hidden="1"/>
    <col min="4589" max="4589" width="12.42578125" style="287" hidden="1"/>
    <col min="4590" max="4590" width="16" style="287" hidden="1"/>
    <col min="4591" max="4591" width="12.42578125" style="287" hidden="1"/>
    <col min="4592" max="4592" width="6.140625" style="287" hidden="1"/>
    <col min="4593" max="4593" width="15.42578125" style="287" hidden="1"/>
    <col min="4594" max="4594" width="14" style="287" hidden="1"/>
    <col min="4595" max="4840" width="9.140625" style="287" hidden="1"/>
    <col min="4841" max="4841" width="6.140625" style="287" hidden="1"/>
    <col min="4842" max="4842" width="16.28515625" style="287" hidden="1"/>
    <col min="4843" max="4843" width="12.42578125" style="287" hidden="1"/>
    <col min="4844" max="4844" width="16" style="287" hidden="1"/>
    <col min="4845" max="4845" width="12.42578125" style="287" hidden="1"/>
    <col min="4846" max="4846" width="16" style="287" hidden="1"/>
    <col min="4847" max="4847" width="12.42578125" style="287" hidden="1"/>
    <col min="4848" max="4848" width="6.140625" style="287" hidden="1"/>
    <col min="4849" max="4849" width="15.42578125" style="287" hidden="1"/>
    <col min="4850" max="4850" width="14" style="287" hidden="1"/>
    <col min="4851" max="5096" width="9.140625" style="287" hidden="1"/>
    <col min="5097" max="5097" width="6.140625" style="287" hidden="1"/>
    <col min="5098" max="5098" width="16.28515625" style="287" hidden="1"/>
    <col min="5099" max="5099" width="12.42578125" style="287" hidden="1"/>
    <col min="5100" max="5100" width="16" style="287" hidden="1"/>
    <col min="5101" max="5101" width="12.42578125" style="287" hidden="1"/>
    <col min="5102" max="5102" width="16" style="287" hidden="1"/>
    <col min="5103" max="5103" width="12.42578125" style="287" hidden="1"/>
    <col min="5104" max="5104" width="6.140625" style="287" hidden="1"/>
    <col min="5105" max="5105" width="15.42578125" style="287" hidden="1"/>
    <col min="5106" max="5106" width="14" style="287" hidden="1"/>
    <col min="5107" max="5352" width="9.140625" style="287" hidden="1"/>
    <col min="5353" max="5353" width="6.140625" style="287" hidden="1"/>
    <col min="5354" max="5354" width="16.28515625" style="287" hidden="1"/>
    <col min="5355" max="5355" width="12.42578125" style="287" hidden="1"/>
    <col min="5356" max="5356" width="16" style="287" hidden="1"/>
    <col min="5357" max="5357" width="12.42578125" style="287" hidden="1"/>
    <col min="5358" max="5358" width="16" style="287" hidden="1"/>
    <col min="5359" max="5359" width="12.42578125" style="287" hidden="1"/>
    <col min="5360" max="5360" width="6.140625" style="287" hidden="1"/>
    <col min="5361" max="5361" width="15.42578125" style="287" hidden="1"/>
    <col min="5362" max="5362" width="14" style="287" hidden="1"/>
    <col min="5363" max="5608" width="9.140625" style="287" hidden="1"/>
    <col min="5609" max="5609" width="6.140625" style="287" hidden="1"/>
    <col min="5610" max="5610" width="16.28515625" style="287" hidden="1"/>
    <col min="5611" max="5611" width="12.42578125" style="287" hidden="1"/>
    <col min="5612" max="5612" width="16" style="287" hidden="1"/>
    <col min="5613" max="5613" width="12.42578125" style="287" hidden="1"/>
    <col min="5614" max="5614" width="16" style="287" hidden="1"/>
    <col min="5615" max="5615" width="12.42578125" style="287" hidden="1"/>
    <col min="5616" max="5616" width="6.140625" style="287" hidden="1"/>
    <col min="5617" max="5617" width="15.42578125" style="287" hidden="1"/>
    <col min="5618" max="5618" width="14" style="287" hidden="1"/>
    <col min="5619" max="5864" width="9.140625" style="287" hidden="1"/>
    <col min="5865" max="5865" width="6.140625" style="287" hidden="1"/>
    <col min="5866" max="5866" width="16.28515625" style="287" hidden="1"/>
    <col min="5867" max="5867" width="12.42578125" style="287" hidden="1"/>
    <col min="5868" max="5868" width="16" style="287" hidden="1"/>
    <col min="5869" max="5869" width="12.42578125" style="287" hidden="1"/>
    <col min="5870" max="5870" width="16" style="287" hidden="1"/>
    <col min="5871" max="5871" width="12.42578125" style="287" hidden="1"/>
    <col min="5872" max="5872" width="6.140625" style="287" hidden="1"/>
    <col min="5873" max="5873" width="15.42578125" style="287" hidden="1"/>
    <col min="5874" max="5874" width="14" style="287" hidden="1"/>
    <col min="5875" max="6120" width="9.140625" style="287" hidden="1"/>
    <col min="6121" max="6121" width="6.140625" style="287" hidden="1"/>
    <col min="6122" max="6122" width="16.28515625" style="287" hidden="1"/>
    <col min="6123" max="6123" width="12.42578125" style="287" hidden="1"/>
    <col min="6124" max="6124" width="16" style="287" hidden="1"/>
    <col min="6125" max="6125" width="12.42578125" style="287" hidden="1"/>
    <col min="6126" max="6126" width="16" style="287" hidden="1"/>
    <col min="6127" max="6127" width="12.42578125" style="287" hidden="1"/>
    <col min="6128" max="6128" width="6.140625" style="287" hidden="1"/>
    <col min="6129" max="6129" width="15.42578125" style="287" hidden="1"/>
    <col min="6130" max="6130" width="14" style="287" hidden="1"/>
    <col min="6131" max="6376" width="9.140625" style="287" hidden="1"/>
    <col min="6377" max="6377" width="6.140625" style="287" hidden="1"/>
    <col min="6378" max="6378" width="16.28515625" style="287" hidden="1"/>
    <col min="6379" max="6379" width="12.42578125" style="287" hidden="1"/>
    <col min="6380" max="6380" width="16" style="287" hidden="1"/>
    <col min="6381" max="6381" width="12.42578125" style="287" hidden="1"/>
    <col min="6382" max="6382" width="16" style="287" hidden="1"/>
    <col min="6383" max="6383" width="12.42578125" style="287" hidden="1"/>
    <col min="6384" max="6384" width="6.140625" style="287" hidden="1"/>
    <col min="6385" max="6385" width="15.42578125" style="287" hidden="1"/>
    <col min="6386" max="6386" width="14" style="287" hidden="1"/>
    <col min="6387" max="6632" width="9.140625" style="287" hidden="1"/>
    <col min="6633" max="6633" width="6.140625" style="287" hidden="1"/>
    <col min="6634" max="6634" width="16.28515625" style="287" hidden="1"/>
    <col min="6635" max="6635" width="12.42578125" style="287" hidden="1"/>
    <col min="6636" max="6636" width="16" style="287" hidden="1"/>
    <col min="6637" max="6637" width="12.42578125" style="287" hidden="1"/>
    <col min="6638" max="6638" width="16" style="287" hidden="1"/>
    <col min="6639" max="6639" width="12.42578125" style="287" hidden="1"/>
    <col min="6640" max="6640" width="6.140625" style="287" hidden="1"/>
    <col min="6641" max="6641" width="15.42578125" style="287" hidden="1"/>
    <col min="6642" max="6642" width="14" style="287" hidden="1"/>
    <col min="6643" max="6888" width="9.140625" style="287" hidden="1"/>
    <col min="6889" max="6889" width="6.140625" style="287" hidden="1"/>
    <col min="6890" max="6890" width="16.28515625" style="287" hidden="1"/>
    <col min="6891" max="6891" width="12.42578125" style="287" hidden="1"/>
    <col min="6892" max="6892" width="16" style="287" hidden="1"/>
    <col min="6893" max="6893" width="12.42578125" style="287" hidden="1"/>
    <col min="6894" max="6894" width="16" style="287" hidden="1"/>
    <col min="6895" max="6895" width="12.42578125" style="287" hidden="1"/>
    <col min="6896" max="6896" width="6.140625" style="287" hidden="1"/>
    <col min="6897" max="6897" width="15.42578125" style="287" hidden="1"/>
    <col min="6898" max="6898" width="14" style="287" hidden="1"/>
    <col min="6899" max="7144" width="9.140625" style="287" hidden="1"/>
    <col min="7145" max="7145" width="6.140625" style="287" hidden="1"/>
    <col min="7146" max="7146" width="16.28515625" style="287" hidden="1"/>
    <col min="7147" max="7147" width="12.42578125" style="287" hidden="1"/>
    <col min="7148" max="7148" width="16" style="287" hidden="1"/>
    <col min="7149" max="7149" width="12.42578125" style="287" hidden="1"/>
    <col min="7150" max="7150" width="16" style="287" hidden="1"/>
    <col min="7151" max="7151" width="12.42578125" style="287" hidden="1"/>
    <col min="7152" max="7152" width="6.140625" style="287" hidden="1"/>
    <col min="7153" max="7153" width="15.42578125" style="287" hidden="1"/>
    <col min="7154" max="7154" width="14" style="287" hidden="1"/>
    <col min="7155" max="7400" width="9.140625" style="287" hidden="1"/>
    <col min="7401" max="7401" width="6.140625" style="287" hidden="1"/>
    <col min="7402" max="7402" width="16.28515625" style="287" hidden="1"/>
    <col min="7403" max="7403" width="12.42578125" style="287" hidden="1"/>
    <col min="7404" max="7404" width="16" style="287" hidden="1"/>
    <col min="7405" max="7405" width="12.42578125" style="287" hidden="1"/>
    <col min="7406" max="7406" width="16" style="287" hidden="1"/>
    <col min="7407" max="7407" width="12.42578125" style="287" hidden="1"/>
    <col min="7408" max="7408" width="6.140625" style="287" hidden="1"/>
    <col min="7409" max="7409" width="15.42578125" style="287" hidden="1"/>
    <col min="7410" max="7410" width="14" style="287" hidden="1"/>
    <col min="7411" max="7656" width="9.140625" style="287" hidden="1"/>
    <col min="7657" max="7657" width="6.140625" style="287" hidden="1"/>
    <col min="7658" max="7658" width="16.28515625" style="287" hidden="1"/>
    <col min="7659" max="7659" width="12.42578125" style="287" hidden="1"/>
    <col min="7660" max="7660" width="16" style="287" hidden="1"/>
    <col min="7661" max="7661" width="12.42578125" style="287" hidden="1"/>
    <col min="7662" max="7662" width="16" style="287" hidden="1"/>
    <col min="7663" max="7663" width="12.42578125" style="287" hidden="1"/>
    <col min="7664" max="7664" width="6.140625" style="287" hidden="1"/>
    <col min="7665" max="7665" width="15.42578125" style="287" hidden="1"/>
    <col min="7666" max="7666" width="14" style="287" hidden="1"/>
    <col min="7667" max="7912" width="9.140625" style="287" hidden="1"/>
    <col min="7913" max="7913" width="6.140625" style="287" hidden="1"/>
    <col min="7914" max="7914" width="16.28515625" style="287" hidden="1"/>
    <col min="7915" max="7915" width="12.42578125" style="287" hidden="1"/>
    <col min="7916" max="7916" width="16" style="287" hidden="1"/>
    <col min="7917" max="7917" width="12.42578125" style="287" hidden="1"/>
    <col min="7918" max="7918" width="16" style="287" hidden="1"/>
    <col min="7919" max="7919" width="12.42578125" style="287" hidden="1"/>
    <col min="7920" max="7920" width="6.140625" style="287" hidden="1"/>
    <col min="7921" max="7921" width="15.42578125" style="287" hidden="1"/>
    <col min="7922" max="7922" width="14" style="287" hidden="1"/>
    <col min="7923" max="8168" width="9.140625" style="287" hidden="1"/>
    <col min="8169" max="8169" width="6.140625" style="287" hidden="1"/>
    <col min="8170" max="8170" width="16.28515625" style="287" hidden="1"/>
    <col min="8171" max="8171" width="12.42578125" style="287" hidden="1"/>
    <col min="8172" max="8172" width="16" style="287" hidden="1"/>
    <col min="8173" max="8173" width="12.42578125" style="287" hidden="1"/>
    <col min="8174" max="8174" width="16" style="287" hidden="1"/>
    <col min="8175" max="8175" width="12.42578125" style="287" hidden="1"/>
    <col min="8176" max="8176" width="6.140625" style="287" hidden="1"/>
    <col min="8177" max="8177" width="15.42578125" style="287" hidden="1"/>
    <col min="8178" max="8178" width="14" style="287" hidden="1"/>
    <col min="8179" max="8424" width="9.140625" style="287" hidden="1"/>
    <col min="8425" max="8425" width="6.140625" style="287" hidden="1"/>
    <col min="8426" max="8426" width="16.28515625" style="287" hidden="1"/>
    <col min="8427" max="8427" width="12.42578125" style="287" hidden="1"/>
    <col min="8428" max="8428" width="16" style="287" hidden="1"/>
    <col min="8429" max="8429" width="12.42578125" style="287" hidden="1"/>
    <col min="8430" max="8430" width="16" style="287" hidden="1"/>
    <col min="8431" max="8431" width="12.42578125" style="287" hidden="1"/>
    <col min="8432" max="8432" width="6.140625" style="287" hidden="1"/>
    <col min="8433" max="8433" width="15.42578125" style="287" hidden="1"/>
    <col min="8434" max="8434" width="14" style="287" hidden="1"/>
    <col min="8435" max="8680" width="9.140625" style="287" hidden="1"/>
    <col min="8681" max="8681" width="6.140625" style="287" hidden="1"/>
    <col min="8682" max="8682" width="16.28515625" style="287" hidden="1"/>
    <col min="8683" max="8683" width="12.42578125" style="287" hidden="1"/>
    <col min="8684" max="8684" width="16" style="287" hidden="1"/>
    <col min="8685" max="8685" width="12.42578125" style="287" hidden="1"/>
    <col min="8686" max="8686" width="16" style="287" hidden="1"/>
    <col min="8687" max="8687" width="12.42578125" style="287" hidden="1"/>
    <col min="8688" max="8688" width="6.140625" style="287" hidden="1"/>
    <col min="8689" max="8689" width="15.42578125" style="287" hidden="1"/>
    <col min="8690" max="8690" width="14" style="287" hidden="1"/>
    <col min="8691" max="8936" width="9.140625" style="287" hidden="1"/>
    <col min="8937" max="8937" width="6.140625" style="287" hidden="1"/>
    <col min="8938" max="8938" width="16.28515625" style="287" hidden="1"/>
    <col min="8939" max="8939" width="12.42578125" style="287" hidden="1"/>
    <col min="8940" max="8940" width="16" style="287" hidden="1"/>
    <col min="8941" max="8941" width="12.42578125" style="287" hidden="1"/>
    <col min="8942" max="8942" width="16" style="287" hidden="1"/>
    <col min="8943" max="8943" width="12.42578125" style="287" hidden="1"/>
    <col min="8944" max="8944" width="6.140625" style="287" hidden="1"/>
    <col min="8945" max="8945" width="15.42578125" style="287" hidden="1"/>
    <col min="8946" max="8946" width="14" style="287" hidden="1"/>
    <col min="8947" max="9192" width="9.140625" style="287" hidden="1"/>
    <col min="9193" max="9193" width="6.140625" style="287" hidden="1"/>
    <col min="9194" max="9194" width="16.28515625" style="287" hidden="1"/>
    <col min="9195" max="9195" width="12.42578125" style="287" hidden="1"/>
    <col min="9196" max="9196" width="16" style="287" hidden="1"/>
    <col min="9197" max="9197" width="12.42578125" style="287" hidden="1"/>
    <col min="9198" max="9198" width="16" style="287" hidden="1"/>
    <col min="9199" max="9199" width="12.42578125" style="287" hidden="1"/>
    <col min="9200" max="9200" width="6.140625" style="287" hidden="1"/>
    <col min="9201" max="9201" width="15.42578125" style="287" hidden="1"/>
    <col min="9202" max="9202" width="14" style="287" hidden="1"/>
    <col min="9203" max="9448" width="9.140625" style="287" hidden="1"/>
    <col min="9449" max="9449" width="6.140625" style="287" hidden="1"/>
    <col min="9450" max="9450" width="16.28515625" style="287" hidden="1"/>
    <col min="9451" max="9451" width="12.42578125" style="287" hidden="1"/>
    <col min="9452" max="9452" width="16" style="287" hidden="1"/>
    <col min="9453" max="9453" width="12.42578125" style="287" hidden="1"/>
    <col min="9454" max="9454" width="16" style="287" hidden="1"/>
    <col min="9455" max="9455" width="12.42578125" style="287" hidden="1"/>
    <col min="9456" max="9456" width="6.140625" style="287" hidden="1"/>
    <col min="9457" max="9457" width="15.42578125" style="287" hidden="1"/>
    <col min="9458" max="9458" width="14" style="287" hidden="1"/>
    <col min="9459" max="9704" width="9.140625" style="287" hidden="1"/>
    <col min="9705" max="9705" width="6.140625" style="287" hidden="1"/>
    <col min="9706" max="9706" width="16.28515625" style="287" hidden="1"/>
    <col min="9707" max="9707" width="12.42578125" style="287" hidden="1"/>
    <col min="9708" max="9708" width="16" style="287" hidden="1"/>
    <col min="9709" max="9709" width="12.42578125" style="287" hidden="1"/>
    <col min="9710" max="9710" width="16" style="287" hidden="1"/>
    <col min="9711" max="9711" width="12.42578125" style="287" hidden="1"/>
    <col min="9712" max="9712" width="6.140625" style="287" hidden="1"/>
    <col min="9713" max="9713" width="15.42578125" style="287" hidden="1"/>
    <col min="9714" max="9714" width="14" style="287" hidden="1"/>
    <col min="9715" max="9960" width="9.140625" style="287" hidden="1"/>
    <col min="9961" max="9961" width="6.140625" style="287" hidden="1"/>
    <col min="9962" max="9962" width="16.28515625" style="287" hidden="1"/>
    <col min="9963" max="9963" width="12.42578125" style="287" hidden="1"/>
    <col min="9964" max="9964" width="16" style="287" hidden="1"/>
    <col min="9965" max="9965" width="12.42578125" style="287" hidden="1"/>
    <col min="9966" max="9966" width="16" style="287" hidden="1"/>
    <col min="9967" max="9967" width="12.42578125" style="287" hidden="1"/>
    <col min="9968" max="9968" width="6.140625" style="287" hidden="1"/>
    <col min="9969" max="9969" width="15.42578125" style="287" hidden="1"/>
    <col min="9970" max="9970" width="14" style="287" hidden="1"/>
    <col min="9971" max="10216" width="9.140625" style="287" hidden="1"/>
    <col min="10217" max="10217" width="6.140625" style="287" hidden="1"/>
    <col min="10218" max="10218" width="16.28515625" style="287" hidden="1"/>
    <col min="10219" max="10219" width="12.42578125" style="287" hidden="1"/>
    <col min="10220" max="10220" width="16" style="287" hidden="1"/>
    <col min="10221" max="10221" width="12.42578125" style="287" hidden="1"/>
    <col min="10222" max="10222" width="16" style="287" hidden="1"/>
    <col min="10223" max="10223" width="12.42578125" style="287" hidden="1"/>
    <col min="10224" max="10224" width="6.140625" style="287" hidden="1"/>
    <col min="10225" max="10225" width="15.42578125" style="287" hidden="1"/>
    <col min="10226" max="10226" width="14" style="287" hidden="1"/>
    <col min="10227" max="10472" width="9.140625" style="287" hidden="1"/>
    <col min="10473" max="10473" width="6.140625" style="287" hidden="1"/>
    <col min="10474" max="10474" width="16.28515625" style="287" hidden="1"/>
    <col min="10475" max="10475" width="12.42578125" style="287" hidden="1"/>
    <col min="10476" max="10476" width="16" style="287" hidden="1"/>
    <col min="10477" max="10477" width="12.42578125" style="287" hidden="1"/>
    <col min="10478" max="10478" width="16" style="287" hidden="1"/>
    <col min="10479" max="10479" width="12.42578125" style="287" hidden="1"/>
    <col min="10480" max="10480" width="6.140625" style="287" hidden="1"/>
    <col min="10481" max="10481" width="15.42578125" style="287" hidden="1"/>
    <col min="10482" max="10482" width="14" style="287" hidden="1"/>
    <col min="10483" max="10728" width="9.140625" style="287" hidden="1"/>
    <col min="10729" max="10729" width="6.140625" style="287" hidden="1"/>
    <col min="10730" max="10730" width="16.28515625" style="287" hidden="1"/>
    <col min="10731" max="10731" width="12.42578125" style="287" hidden="1"/>
    <col min="10732" max="10732" width="16" style="287" hidden="1"/>
    <col min="10733" max="10733" width="12.42578125" style="287" hidden="1"/>
    <col min="10734" max="10734" width="16" style="287" hidden="1"/>
    <col min="10735" max="10735" width="12.42578125" style="287" hidden="1"/>
    <col min="10736" max="10736" width="6.140625" style="287" hidden="1"/>
    <col min="10737" max="10737" width="15.42578125" style="287" hidden="1"/>
    <col min="10738" max="10738" width="14" style="287" hidden="1"/>
    <col min="10739" max="10984" width="9.140625" style="287" hidden="1"/>
    <col min="10985" max="10985" width="6.140625" style="287" hidden="1"/>
    <col min="10986" max="10986" width="16.28515625" style="287" hidden="1"/>
    <col min="10987" max="10987" width="12.42578125" style="287" hidden="1"/>
    <col min="10988" max="10988" width="16" style="287" hidden="1"/>
    <col min="10989" max="10989" width="12.42578125" style="287" hidden="1"/>
    <col min="10990" max="10990" width="16" style="287" hidden="1"/>
    <col min="10991" max="10991" width="12.42578125" style="287" hidden="1"/>
    <col min="10992" max="10992" width="6.140625" style="287" hidden="1"/>
    <col min="10993" max="10993" width="15.42578125" style="287" hidden="1"/>
    <col min="10994" max="10994" width="14" style="287" hidden="1"/>
    <col min="10995" max="11240" width="9.140625" style="287" hidden="1"/>
    <col min="11241" max="11241" width="6.140625" style="287" hidden="1"/>
    <col min="11242" max="11242" width="16.28515625" style="287" hidden="1"/>
    <col min="11243" max="11243" width="12.42578125" style="287" hidden="1"/>
    <col min="11244" max="11244" width="16" style="287" hidden="1"/>
    <col min="11245" max="11245" width="12.42578125" style="287" hidden="1"/>
    <col min="11246" max="11246" width="16" style="287" hidden="1"/>
    <col min="11247" max="11247" width="12.42578125" style="287" hidden="1"/>
    <col min="11248" max="11248" width="6.140625" style="287" hidden="1"/>
    <col min="11249" max="11249" width="15.42578125" style="287" hidden="1"/>
    <col min="11250" max="11250" width="14" style="287" hidden="1"/>
    <col min="11251" max="11496" width="9.140625" style="287" hidden="1"/>
    <col min="11497" max="11497" width="6.140625" style="287" hidden="1"/>
    <col min="11498" max="11498" width="16.28515625" style="287" hidden="1"/>
    <col min="11499" max="11499" width="12.42578125" style="287" hidden="1"/>
    <col min="11500" max="11500" width="16" style="287" hidden="1"/>
    <col min="11501" max="11501" width="12.42578125" style="287" hidden="1"/>
    <col min="11502" max="11502" width="16" style="287" hidden="1"/>
    <col min="11503" max="11503" width="12.42578125" style="287" hidden="1"/>
    <col min="11504" max="11504" width="6.140625" style="287" hidden="1"/>
    <col min="11505" max="11505" width="15.42578125" style="287" hidden="1"/>
    <col min="11506" max="11506" width="14" style="287" hidden="1"/>
    <col min="11507" max="11752" width="9.140625" style="287" hidden="1"/>
    <col min="11753" max="11753" width="6.140625" style="287" hidden="1"/>
    <col min="11754" max="11754" width="16.28515625" style="287" hidden="1"/>
    <col min="11755" max="11755" width="12.42578125" style="287" hidden="1"/>
    <col min="11756" max="11756" width="16" style="287" hidden="1"/>
    <col min="11757" max="11757" width="12.42578125" style="287" hidden="1"/>
    <col min="11758" max="11758" width="16" style="287" hidden="1"/>
    <col min="11759" max="11759" width="12.42578125" style="287" hidden="1"/>
    <col min="11760" max="11760" width="6.140625" style="287" hidden="1"/>
    <col min="11761" max="11761" width="15.42578125" style="287" hidden="1"/>
    <col min="11762" max="11762" width="14" style="287" hidden="1"/>
    <col min="11763" max="12008" width="9.140625" style="287" hidden="1"/>
    <col min="12009" max="12009" width="6.140625" style="287" hidden="1"/>
    <col min="12010" max="12010" width="16.28515625" style="287" hidden="1"/>
    <col min="12011" max="12011" width="12.42578125" style="287" hidden="1"/>
    <col min="12012" max="12012" width="16" style="287" hidden="1"/>
    <col min="12013" max="12013" width="12.42578125" style="287" hidden="1"/>
    <col min="12014" max="12014" width="16" style="287" hidden="1"/>
    <col min="12015" max="12015" width="12.42578125" style="287" hidden="1"/>
    <col min="12016" max="12016" width="6.140625" style="287" hidden="1"/>
    <col min="12017" max="12017" width="15.42578125" style="287" hidden="1"/>
    <col min="12018" max="12018" width="14" style="287" hidden="1"/>
    <col min="12019" max="12264" width="9.140625" style="287" hidden="1"/>
    <col min="12265" max="12265" width="6.140625" style="287" hidden="1"/>
    <col min="12266" max="12266" width="16.28515625" style="287" hidden="1"/>
    <col min="12267" max="12267" width="12.42578125" style="287" hidden="1"/>
    <col min="12268" max="12268" width="16" style="287" hidden="1"/>
    <col min="12269" max="12269" width="12.42578125" style="287" hidden="1"/>
    <col min="12270" max="12270" width="16" style="287" hidden="1"/>
    <col min="12271" max="12271" width="12.42578125" style="287" hidden="1"/>
    <col min="12272" max="12272" width="6.140625" style="287" hidden="1"/>
    <col min="12273" max="12273" width="15.42578125" style="287" hidden="1"/>
    <col min="12274" max="12274" width="14" style="287" hidden="1"/>
    <col min="12275" max="12520" width="9.140625" style="287" hidden="1"/>
    <col min="12521" max="12521" width="6.140625" style="287" hidden="1"/>
    <col min="12522" max="12522" width="16.28515625" style="287" hidden="1"/>
    <col min="12523" max="12523" width="12.42578125" style="287" hidden="1"/>
    <col min="12524" max="12524" width="16" style="287" hidden="1"/>
    <col min="12525" max="12525" width="12.42578125" style="287" hidden="1"/>
    <col min="12526" max="12526" width="16" style="287" hidden="1"/>
    <col min="12527" max="12527" width="12.42578125" style="287" hidden="1"/>
    <col min="12528" max="12528" width="6.140625" style="287" hidden="1"/>
    <col min="12529" max="12529" width="15.42578125" style="287" hidden="1"/>
    <col min="12530" max="12530" width="14" style="287" hidden="1"/>
    <col min="12531" max="12776" width="9.140625" style="287" hidden="1"/>
    <col min="12777" max="12777" width="6.140625" style="287" hidden="1"/>
    <col min="12778" max="12778" width="16.28515625" style="287" hidden="1"/>
    <col min="12779" max="12779" width="12.42578125" style="287" hidden="1"/>
    <col min="12780" max="12780" width="16" style="287" hidden="1"/>
    <col min="12781" max="12781" width="12.42578125" style="287" hidden="1"/>
    <col min="12782" max="12782" width="16" style="287" hidden="1"/>
    <col min="12783" max="12783" width="12.42578125" style="287" hidden="1"/>
    <col min="12784" max="12784" width="6.140625" style="287" hidden="1"/>
    <col min="12785" max="12785" width="15.42578125" style="287" hidden="1"/>
    <col min="12786" max="12786" width="14" style="287" hidden="1"/>
    <col min="12787" max="13032" width="9.140625" style="287" hidden="1"/>
    <col min="13033" max="13033" width="6.140625" style="287" hidden="1"/>
    <col min="13034" max="13034" width="16.28515625" style="287" hidden="1"/>
    <col min="13035" max="13035" width="12.42578125" style="287" hidden="1"/>
    <col min="13036" max="13036" width="16" style="287" hidden="1"/>
    <col min="13037" max="13037" width="12.42578125" style="287" hidden="1"/>
    <col min="13038" max="13038" width="16" style="287" hidden="1"/>
    <col min="13039" max="13039" width="12.42578125" style="287" hidden="1"/>
    <col min="13040" max="13040" width="6.140625" style="287" hidden="1"/>
    <col min="13041" max="13041" width="15.42578125" style="287" hidden="1"/>
    <col min="13042" max="13042" width="14" style="287" hidden="1"/>
    <col min="13043" max="13288" width="9.140625" style="287" hidden="1"/>
    <col min="13289" max="13289" width="6.140625" style="287" hidden="1"/>
    <col min="13290" max="13290" width="16.28515625" style="287" hidden="1"/>
    <col min="13291" max="13291" width="12.42578125" style="287" hidden="1"/>
    <col min="13292" max="13292" width="16" style="287" hidden="1"/>
    <col min="13293" max="13293" width="12.42578125" style="287" hidden="1"/>
    <col min="13294" max="13294" width="16" style="287" hidden="1"/>
    <col min="13295" max="13295" width="12.42578125" style="287" hidden="1"/>
    <col min="13296" max="13296" width="6.140625" style="287" hidden="1"/>
    <col min="13297" max="13297" width="15.42578125" style="287" hidden="1"/>
    <col min="13298" max="13298" width="14" style="287" hidden="1"/>
    <col min="13299" max="13544" width="9.140625" style="287" hidden="1"/>
    <col min="13545" max="13545" width="6.140625" style="287" hidden="1"/>
    <col min="13546" max="13546" width="16.28515625" style="287" hidden="1"/>
    <col min="13547" max="13547" width="12.42578125" style="287" hidden="1"/>
    <col min="13548" max="13548" width="16" style="287" hidden="1"/>
    <col min="13549" max="13549" width="12.42578125" style="287" hidden="1"/>
    <col min="13550" max="13550" width="16" style="287" hidden="1"/>
    <col min="13551" max="13551" width="12.42578125" style="287" hidden="1"/>
    <col min="13552" max="13552" width="6.140625" style="287" hidden="1"/>
    <col min="13553" max="13553" width="15.42578125" style="287" hidden="1"/>
    <col min="13554" max="13554" width="14" style="287" hidden="1"/>
    <col min="13555" max="13800" width="9.140625" style="287" hidden="1"/>
    <col min="13801" max="13801" width="6.140625" style="287" hidden="1"/>
    <col min="13802" max="13802" width="16.28515625" style="287" hidden="1"/>
    <col min="13803" max="13803" width="12.42578125" style="287" hidden="1"/>
    <col min="13804" max="13804" width="16" style="287" hidden="1"/>
    <col min="13805" max="13805" width="12.42578125" style="287" hidden="1"/>
    <col min="13806" max="13806" width="16" style="287" hidden="1"/>
    <col min="13807" max="13807" width="12.42578125" style="287" hidden="1"/>
    <col min="13808" max="13808" width="6.140625" style="287" hidden="1"/>
    <col min="13809" max="13809" width="15.42578125" style="287" hidden="1"/>
    <col min="13810" max="13810" width="14" style="287" hidden="1"/>
    <col min="13811" max="14056" width="9.140625" style="287" hidden="1"/>
    <col min="14057" max="14057" width="6.140625" style="287" hidden="1"/>
    <col min="14058" max="14058" width="16.28515625" style="287" hidden="1"/>
    <col min="14059" max="14059" width="12.42578125" style="287" hidden="1"/>
    <col min="14060" max="14060" width="16" style="287" hidden="1"/>
    <col min="14061" max="14061" width="12.42578125" style="287" hidden="1"/>
    <col min="14062" max="14062" width="16" style="287" hidden="1"/>
    <col min="14063" max="14063" width="12.42578125" style="287" hidden="1"/>
    <col min="14064" max="14064" width="6.140625" style="287" hidden="1"/>
    <col min="14065" max="14065" width="15.42578125" style="287" hidden="1"/>
    <col min="14066" max="14066" width="14" style="287" hidden="1"/>
    <col min="14067" max="14312" width="9.140625" style="287" hidden="1"/>
    <col min="14313" max="14313" width="6.140625" style="287" hidden="1"/>
    <col min="14314" max="14314" width="16.28515625" style="287" hidden="1"/>
    <col min="14315" max="14315" width="12.42578125" style="287" hidden="1"/>
    <col min="14316" max="14316" width="16" style="287" hidden="1"/>
    <col min="14317" max="14317" width="12.42578125" style="287" hidden="1"/>
    <col min="14318" max="14318" width="16" style="287" hidden="1"/>
    <col min="14319" max="14319" width="12.42578125" style="287" hidden="1"/>
    <col min="14320" max="14320" width="6.140625" style="287" hidden="1"/>
    <col min="14321" max="14321" width="15.42578125" style="287" hidden="1"/>
    <col min="14322" max="14322" width="14" style="287" hidden="1"/>
    <col min="14323" max="14568" width="9.140625" style="287" hidden="1"/>
    <col min="14569" max="14569" width="6.140625" style="287" hidden="1"/>
    <col min="14570" max="14570" width="16.28515625" style="287" hidden="1"/>
    <col min="14571" max="14571" width="12.42578125" style="287" hidden="1"/>
    <col min="14572" max="14572" width="16" style="287" hidden="1"/>
    <col min="14573" max="14573" width="12.42578125" style="287" hidden="1"/>
    <col min="14574" max="14574" width="16" style="287" hidden="1"/>
    <col min="14575" max="14575" width="12.42578125" style="287" hidden="1"/>
    <col min="14576" max="14576" width="6.140625" style="287" hidden="1"/>
    <col min="14577" max="14577" width="15.42578125" style="287" hidden="1"/>
    <col min="14578" max="14578" width="14" style="287" hidden="1"/>
    <col min="14579" max="14824" width="9.140625" style="287" hidden="1"/>
    <col min="14825" max="14825" width="6.140625" style="287" hidden="1"/>
    <col min="14826" max="14826" width="16.28515625" style="287" hidden="1"/>
    <col min="14827" max="14827" width="12.42578125" style="287" hidden="1"/>
    <col min="14828" max="14828" width="16" style="287" hidden="1"/>
    <col min="14829" max="14829" width="12.42578125" style="287" hidden="1"/>
    <col min="14830" max="14830" width="16" style="287" hidden="1"/>
    <col min="14831" max="14831" width="12.42578125" style="287" hidden="1"/>
    <col min="14832" max="14832" width="6.140625" style="287" hidden="1"/>
    <col min="14833" max="14833" width="15.42578125" style="287" hidden="1"/>
    <col min="14834" max="14834" width="14" style="287" hidden="1"/>
    <col min="14835" max="15080" width="9.140625" style="287" hidden="1"/>
    <col min="15081" max="15081" width="6.140625" style="287" hidden="1"/>
    <col min="15082" max="15082" width="16.28515625" style="287" hidden="1"/>
    <col min="15083" max="15083" width="12.42578125" style="287" hidden="1"/>
    <col min="15084" max="15084" width="16" style="287" hidden="1"/>
    <col min="15085" max="15085" width="12.42578125" style="287" hidden="1"/>
    <col min="15086" max="15086" width="16" style="287" hidden="1"/>
    <col min="15087" max="15087" width="12.42578125" style="287" hidden="1"/>
    <col min="15088" max="15088" width="6.140625" style="287" hidden="1"/>
    <col min="15089" max="15089" width="15.42578125" style="287" hidden="1"/>
    <col min="15090" max="15090" width="14" style="287" hidden="1"/>
    <col min="15091" max="15336" width="9.140625" style="287" hidden="1"/>
    <col min="15337" max="15337" width="6.140625" style="287" hidden="1"/>
    <col min="15338" max="15338" width="16.28515625" style="287" hidden="1"/>
    <col min="15339" max="15339" width="12.42578125" style="287" hidden="1"/>
    <col min="15340" max="15340" width="16" style="287" hidden="1"/>
    <col min="15341" max="15341" width="12.42578125" style="287" hidden="1"/>
    <col min="15342" max="15342" width="16" style="287" hidden="1"/>
    <col min="15343" max="15343" width="12.42578125" style="287" hidden="1"/>
    <col min="15344" max="15344" width="6.140625" style="287" hidden="1"/>
    <col min="15345" max="15345" width="15.42578125" style="287" hidden="1"/>
    <col min="15346" max="15346" width="14" style="287" hidden="1"/>
    <col min="15347" max="15592" width="9.140625" style="287" hidden="1"/>
    <col min="15593" max="15593" width="6.140625" style="287" hidden="1"/>
    <col min="15594" max="15594" width="16.28515625" style="287" hidden="1"/>
    <col min="15595" max="15595" width="12.42578125" style="287" hidden="1"/>
    <col min="15596" max="15596" width="16" style="287" hidden="1"/>
    <col min="15597" max="15597" width="12.42578125" style="287" hidden="1"/>
    <col min="15598" max="15598" width="16" style="287" hidden="1"/>
    <col min="15599" max="15599" width="12.42578125" style="287" hidden="1"/>
    <col min="15600" max="15600" width="6.140625" style="287" hidden="1"/>
    <col min="15601" max="15601" width="15.42578125" style="287" hidden="1"/>
    <col min="15602" max="15602" width="14" style="287" hidden="1"/>
    <col min="15603" max="15848" width="9.140625" style="287" hidden="1"/>
    <col min="15849" max="15849" width="6.140625" style="287" hidden="1"/>
    <col min="15850" max="15850" width="16.28515625" style="287" hidden="1"/>
    <col min="15851" max="15851" width="12.42578125" style="287" hidden="1"/>
    <col min="15852" max="15852" width="16" style="287" hidden="1"/>
    <col min="15853" max="15853" width="12.42578125" style="287" hidden="1"/>
    <col min="15854" max="15854" width="16" style="287" hidden="1"/>
    <col min="15855" max="15855" width="12.42578125" style="287" hidden="1"/>
    <col min="15856" max="15856" width="6.140625" style="287" hidden="1"/>
    <col min="15857" max="15857" width="15.42578125" style="287" hidden="1"/>
    <col min="15858" max="15858" width="14" style="287" hidden="1"/>
    <col min="15859" max="16104" width="9.140625" style="287" hidden="1"/>
    <col min="16105" max="16105" width="6.140625" style="287" hidden="1"/>
    <col min="16106" max="16106" width="16.28515625" style="287" hidden="1"/>
    <col min="16107" max="16107" width="12.42578125" style="287" hidden="1"/>
    <col min="16108" max="16108" width="16" style="287" hidden="1"/>
    <col min="16109" max="16109" width="12.42578125" style="287" hidden="1"/>
    <col min="16110" max="16110" width="16" style="287" hidden="1"/>
    <col min="16111" max="16111" width="12.42578125" style="287" hidden="1"/>
    <col min="16112" max="16112" width="6.140625" style="287" hidden="1"/>
    <col min="16113" max="16113" width="15.42578125" style="287" hidden="1"/>
    <col min="16114" max="16114" width="14" style="287" hidden="1"/>
    <col min="16115" max="16115" width="15.42578125" style="287" hidden="1"/>
    <col min="16116" max="16116" width="14" style="287" hidden="1"/>
    <col min="16117" max="16117" width="15.42578125" style="287" hidden="1"/>
    <col min="16118" max="16118" width="14" style="287" hidden="1"/>
    <col min="16119" max="16119" width="15.42578125" style="287" hidden="1"/>
    <col min="16120" max="16120" width="14" style="287" hidden="1"/>
    <col min="16121" max="16121" width="15.42578125" style="287" hidden="1"/>
    <col min="16122" max="16122" width="14" style="287" hidden="1"/>
    <col min="16123" max="16123" width="15.42578125" style="287" hidden="1"/>
    <col min="16124" max="16124" width="14" style="287" hidden="1"/>
    <col min="16125" max="16125" width="15.42578125" style="287" hidden="1"/>
    <col min="16126" max="16127" width="14" style="287" hidden="1"/>
    <col min="16128" max="16128" width="15.42578125" style="287" hidden="1"/>
    <col min="16129" max="16129" width="14" style="287" hidden="1"/>
    <col min="16130" max="16130" width="15.42578125" style="287" hidden="1"/>
    <col min="16131" max="16131" width="14" style="287" hidden="1"/>
    <col min="16132" max="16132" width="15.42578125" style="287" hidden="1"/>
    <col min="16133" max="16133" width="14" style="287" hidden="1"/>
    <col min="16134" max="16134" width="15.42578125" style="287" hidden="1"/>
    <col min="16135" max="16135" width="14" style="287" hidden="1"/>
    <col min="16136" max="16136" width="15.42578125" style="287" hidden="1"/>
    <col min="16137" max="16137" width="14" style="287" hidden="1"/>
    <col min="16138" max="16384" width="9.140625" style="287" hidden="1"/>
  </cols>
  <sheetData>
    <row r="1" spans="1:12" ht="39" customHeight="1">
      <c r="A1" s="563" t="str">
        <f>'GENERAL TIME TABLE'!A2&amp;"  "&amp;'GENERAL TIME TABLE'!C2&amp;"       "&amp;'GENERAL TIME TABLE'!R2&amp;""&amp;'GENERAL TIME TABLE'!S2</f>
        <v xml:space="preserve">  શાળા :  શ્રી નોખાણિયા પં. પ્રા.શાળા,  તા.ભુજ,  જિ.કચ્છ       વર્ષ :2026-'27</v>
      </c>
      <c r="B1" s="563"/>
      <c r="C1" s="563"/>
      <c r="D1" s="563"/>
      <c r="E1" s="563"/>
      <c r="F1" s="563"/>
      <c r="G1" s="563"/>
      <c r="H1" s="563"/>
      <c r="I1" s="563"/>
      <c r="J1" s="563"/>
      <c r="K1" s="465"/>
    </row>
    <row r="2" spans="1:12" ht="8.25" customHeight="1" thickBot="1">
      <c r="K2" s="465"/>
    </row>
    <row r="3" spans="1:12" ht="36" thickBot="1">
      <c r="A3" s="564" t="s">
        <v>266</v>
      </c>
      <c r="B3" s="565"/>
      <c r="C3" s="565"/>
      <c r="D3" s="565"/>
      <c r="E3" s="565"/>
      <c r="F3" s="565"/>
      <c r="G3" s="565"/>
      <c r="H3" s="565"/>
      <c r="I3" s="565"/>
      <c r="J3" s="566"/>
    </row>
    <row r="4" spans="1:12" s="289" customFormat="1" ht="30.75" customHeight="1" thickBot="1">
      <c r="A4" s="362" t="s">
        <v>222</v>
      </c>
      <c r="B4" s="363" t="s">
        <v>223</v>
      </c>
      <c r="C4" s="363" t="s">
        <v>224</v>
      </c>
      <c r="D4" s="363" t="s">
        <v>225</v>
      </c>
      <c r="E4" s="363" t="s">
        <v>226</v>
      </c>
      <c r="F4" s="363" t="s">
        <v>227</v>
      </c>
      <c r="G4" s="363" t="s">
        <v>228</v>
      </c>
      <c r="H4" s="363" t="s">
        <v>222</v>
      </c>
      <c r="I4" s="363" t="s">
        <v>223</v>
      </c>
      <c r="J4" s="363" t="s">
        <v>229</v>
      </c>
    </row>
    <row r="5" spans="1:12" s="289" customFormat="1" ht="30.75" customHeight="1" thickBot="1">
      <c r="A5" s="356"/>
      <c r="B5" s="337" t="str">
        <f>'GENERAL TIME TABLE'!$B$5</f>
        <v>10:30-10:45</v>
      </c>
      <c r="C5" s="560" t="str">
        <f>'GENERAL TIME TABLE'!$C$5</f>
        <v xml:space="preserve">સમૂહજીવન, શાળાસફાઈ અને શૈક્ષણિક કાર્ય માટેની પૂર્વતૈયારી </v>
      </c>
      <c r="D5" s="561"/>
      <c r="E5" s="561"/>
      <c r="F5" s="561"/>
      <c r="G5" s="562"/>
      <c r="H5" s="359"/>
      <c r="I5" s="310" t="str">
        <f>'GENERAL TIME TABLE'!$U$5</f>
        <v>07:00-07:20</v>
      </c>
      <c r="J5" s="364" t="s">
        <v>232</v>
      </c>
      <c r="L5" s="366"/>
    </row>
    <row r="6" spans="1:12" s="289" customFormat="1" ht="30.75" customHeight="1" thickBot="1">
      <c r="A6" s="357"/>
      <c r="B6" s="337" t="str">
        <f>'GENERAL TIME TABLE'!$B$6</f>
        <v>10:45 - 11:10</v>
      </c>
      <c r="C6" s="560" t="str">
        <f>'GENERAL TIME TABLE'!$C$6</f>
        <v>પ્રાર્થના સંમેલન</v>
      </c>
      <c r="D6" s="561"/>
      <c r="E6" s="561"/>
      <c r="F6" s="561"/>
      <c r="G6" s="562"/>
      <c r="H6" s="360"/>
      <c r="I6" s="310" t="str">
        <f>'GENERAL TIME TABLE'!$U$6</f>
        <v>07:30-07:50</v>
      </c>
      <c r="J6" s="364" t="s">
        <v>230</v>
      </c>
      <c r="L6" s="366"/>
    </row>
    <row r="7" spans="1:12" s="289" customFormat="1" ht="30.75" customHeight="1">
      <c r="A7" s="358">
        <v>1</v>
      </c>
      <c r="B7" s="338" t="str">
        <f>'GENERAL TIME TABLE'!$B$7</f>
        <v>11:10-11:50</v>
      </c>
      <c r="C7" s="339" t="str">
        <f>IF('GENERAL TIME TABLE'!$C$7='GENERAL TIME TABLE'!$R$20,'GENERAL TIME TABLE'!$C$8&amp;"-"&amp;HOME!$A$6,IF('GENERAL TIME TABLE'!$D$7='GENERAL TIME TABLE'!$R$20,'GENERAL TIME TABLE'!$D$8&amp;"-"&amp;HOME!$A$7,IF('GENERAL TIME TABLE'!$E$7='GENERAL TIME TABLE'!$R$20,'GENERAL TIME TABLE'!$E$8&amp;"-"&amp;HOME!$A$8,"")))</f>
        <v>સા.વિ.-6</v>
      </c>
      <c r="D7" s="339" t="str">
        <f>IF('GENERAL TIME TABLE'!$F$7='GENERAL TIME TABLE'!$R$20,'GENERAL TIME TABLE'!$F$8&amp;"-"&amp;HOME!$A$6,IF('GENERAL TIME TABLE'!$G$7='GENERAL TIME TABLE'!$R$20,'GENERAL TIME TABLE'!$G$8&amp;"-"&amp;HOME!$A$7,IF('GENERAL TIME TABLE'!$H$7='GENERAL TIME TABLE'!$R$20,'GENERAL TIME TABLE'!$H$8&amp;"-"&amp;HOME!$A$8,"")))</f>
        <v>સા.વિ.-6</v>
      </c>
      <c r="E7" s="339" t="str">
        <f>IF('GENERAL TIME TABLE'!$I$7='GENERAL TIME TABLE'!$R$20,'GENERAL TIME TABLE'!$I$8&amp;"-"&amp;HOME!$A$6,IF('GENERAL TIME TABLE'!$J$7='GENERAL TIME TABLE'!$R$20,'GENERAL TIME TABLE'!$J$8&amp;"-"&amp;HOME!$A$7,IF('GENERAL TIME TABLE'!$K$7='GENERAL TIME TABLE'!$R$20,'GENERAL TIME TABLE'!$K$8&amp;"-"&amp;HOME!$A$8,"")))</f>
        <v>સા.વિ.-6</v>
      </c>
      <c r="F7" s="339" t="str">
        <f>IF('GENERAL TIME TABLE'!$L$7='GENERAL TIME TABLE'!$R$20,'GENERAL TIME TABLE'!$L$8&amp;"-"&amp;HOME!$A$6,IF('GENERAL TIME TABLE'!$M$7='GENERAL TIME TABLE'!$R$20,'GENERAL TIME TABLE'!$M$8&amp;"-"&amp;HOME!$A$7,IF('GENERAL TIME TABLE'!$N$7='GENERAL TIME TABLE'!$R$20,'GENERAL TIME TABLE'!$N$8&amp;"-"&amp;HOME!$A$8,"")))</f>
        <v>સા.વિ.-6</v>
      </c>
      <c r="G7" s="340" t="str">
        <f>IF('GENERAL TIME TABLE'!$O$7='GENERAL TIME TABLE'!$R$20,'GENERAL TIME TABLE'!$O$8&amp;"-"&amp;HOME!$A$6,IF('GENERAL TIME TABLE'!$P$7='GENERAL TIME TABLE'!$R$20,'GENERAL TIME TABLE'!$P$8&amp;"-"&amp;HOME!$A$7,IF('GENERAL TIME TABLE'!$Q$7='GENERAL TIME TABLE'!$R$20,'GENERAL TIME TABLE'!$Q$8&amp;"-"&amp;HOME!$A$8,"")))</f>
        <v>સા.વિ.-6</v>
      </c>
      <c r="H7" s="358">
        <v>1</v>
      </c>
      <c r="I7" s="311" t="str">
        <f>'GENERAL TIME TABLE'!$U$7</f>
        <v>07:50-08:35</v>
      </c>
      <c r="J7" s="340" t="str">
        <f>IF('GENERAL TIME TABLE'!$R$7='GENERAL TIME TABLE'!$R$20,'GENERAL TIME TABLE'!$R$8&amp;"-"&amp;HOME!$A$6,IF('GENERAL TIME TABLE'!$S$7='GENERAL TIME TABLE'!$R$20,'GENERAL TIME TABLE'!$S$8&amp;"-"&amp;HOME!$A$7,IF('GENERAL TIME TABLE'!$T$7='GENERAL TIME TABLE'!$R$20,'GENERAL TIME TABLE'!$T$8&amp;"-"&amp;HOME!$A$8,"")))</f>
        <v>શા.શિ.-8</v>
      </c>
    </row>
    <row r="8" spans="1:12" s="289" customFormat="1" ht="30.75" customHeight="1" thickBot="1">
      <c r="A8" s="357">
        <v>2</v>
      </c>
      <c r="B8" s="337" t="str">
        <f>'GENERAL TIME TABLE'!$B$9</f>
        <v>11:50-12:30</v>
      </c>
      <c r="C8" s="341" t="str">
        <f>IF('GENERAL TIME TABLE'!$C$9='GENERAL TIME TABLE'!$R$20,'GENERAL TIME TABLE'!$C$10&amp;"-"&amp;HOME!$A$6,IF('GENERAL TIME TABLE'!$D$9='GENERAL TIME TABLE'!$R$20,'GENERAL TIME TABLE'!$D$10&amp;"-"&amp;HOME!$A$7,IF('GENERAL TIME TABLE'!$E$9='GENERAL TIME TABLE'!$R$20,'GENERAL TIME TABLE'!$E$10&amp;"-"&amp;HOME!$A$8,"")))</f>
        <v>હિન્દી-6</v>
      </c>
      <c r="D8" s="341" t="str">
        <f>IF('GENERAL TIME TABLE'!$F$9='GENERAL TIME TABLE'!$R$20,'GENERAL TIME TABLE'!$F$10&amp;"-"&amp;HOME!$A$6,IF('GENERAL TIME TABLE'!$G$9='GENERAL TIME TABLE'!$R$20,'GENERAL TIME TABLE'!$G$10&amp;"-"&amp;HOME!$A$7,IF('GENERAL TIME TABLE'!$H$9='GENERAL TIME TABLE'!$R$20,'GENERAL TIME TABLE'!$H$10&amp;"-"&amp;HOME!$A$8,"")))</f>
        <v>હિન્દી-6</v>
      </c>
      <c r="E8" s="341" t="str">
        <f>IF('GENERAL TIME TABLE'!$I$9='GENERAL TIME TABLE'!$R$20,'GENERAL TIME TABLE'!$I$10&amp;"-"&amp;HOME!$A$6,IF('GENERAL TIME TABLE'!$J$9='GENERAL TIME TABLE'!$R$20,'GENERAL TIME TABLE'!$J$10&amp;"-"&amp;HOME!$A$7,IF('GENERAL TIME TABLE'!$K$9='GENERAL TIME TABLE'!$R$20,'GENERAL TIME TABLE'!$K$10&amp;"-"&amp;HOME!$A$8,"")))</f>
        <v>હિન્દી-6</v>
      </c>
      <c r="F8" s="341" t="str">
        <f>IF('GENERAL TIME TABLE'!$L$9='GENERAL TIME TABLE'!$R$20,'GENERAL TIME TABLE'!$L$10&amp;"-"&amp;HOME!$A$6,IF('GENERAL TIME TABLE'!$M$9='GENERAL TIME TABLE'!$R$20,'GENERAL TIME TABLE'!$M$10&amp;"-"&amp;HOME!$A$7,IF('GENERAL TIME TABLE'!$N$9='GENERAL TIME TABLE'!$R$20,'GENERAL TIME TABLE'!$N$10&amp;"-"&amp;HOME!$A$8,"")))</f>
        <v>સા.વિ.-6</v>
      </c>
      <c r="G8" s="342" t="str">
        <f>IF('GENERAL TIME TABLE'!$O$9='GENERAL TIME TABLE'!$R$20,'GENERAL TIME TABLE'!$O$10&amp;"-"&amp;HOME!$A$6,IF('GENERAL TIME TABLE'!$P$9='GENERAL TIME TABLE'!$R$20,'GENERAL TIME TABLE'!$P$10&amp;"-"&amp;HOME!$A$7,IF('GENERAL TIME TABLE'!$Q$9='GENERAL TIME TABLE'!$R$20,'GENERAL TIME TABLE'!$Q$10&amp;"-"&amp;HOME!$A$8,"")))</f>
        <v>હિન્દી-6</v>
      </c>
      <c r="H8" s="373">
        <v>2</v>
      </c>
      <c r="I8" s="372" t="str">
        <f>'GENERAL TIME TABLE'!$U$9</f>
        <v>08:35-09:15</v>
      </c>
      <c r="J8" s="344" t="str">
        <f>IF('GENERAL TIME TABLE'!$R$9='GENERAL TIME TABLE'!$R$20,'GENERAL TIME TABLE'!$R$10&amp;"-"&amp;HOME!$A$6,IF('GENERAL TIME TABLE'!$S$9='GENERAL TIME TABLE'!$R$20,'GENERAL TIME TABLE'!$S$10&amp;"-"&amp;HOME!$A$7,IF('GENERAL TIME TABLE'!$T$9='GENERAL TIME TABLE'!$R$20,'GENERAL TIME TABLE'!$T$10&amp;"-"&amp;HOME!$A$8,"")))</f>
        <v>શા.શિ.-7</v>
      </c>
    </row>
    <row r="9" spans="1:12" s="289" customFormat="1" ht="30.75" customHeight="1" thickBot="1">
      <c r="A9" s="357"/>
      <c r="B9" s="337" t="str">
        <f>'GENERAL TIME TABLE'!$B$11</f>
        <v>12:30-12:40</v>
      </c>
      <c r="C9" s="567" t="str">
        <f>'GENERAL TIME TABLE'!$C$11</f>
        <v xml:space="preserve">વિરામ </v>
      </c>
      <c r="D9" s="568"/>
      <c r="E9" s="568"/>
      <c r="F9" s="568"/>
      <c r="G9" s="569"/>
      <c r="H9" s="360">
        <v>3</v>
      </c>
      <c r="I9" s="310" t="str">
        <f>'GENERAL TIME TABLE'!$U$11</f>
        <v>09:15-10:00</v>
      </c>
      <c r="J9" s="367" t="str">
        <f>IF('GENERAL TIME TABLE'!$R$11='GENERAL TIME TABLE'!$R$20,'GENERAL TIME TABLE'!$R$12&amp;"-"&amp;HOME!$A$6,IF('GENERAL TIME TABLE'!$S$11='GENERAL TIME TABLE'!$R$20,'GENERAL TIME TABLE'!$S$12&amp;"-"&amp;HOME!$A$7,IF('GENERAL TIME TABLE'!$T$11='GENERAL TIME TABLE'!$R$20,'GENERAL TIME TABLE'!$T$12&amp;"-"&amp;HOME!$A$8,"")))</f>
        <v>સા.વિ.-8</v>
      </c>
    </row>
    <row r="10" spans="1:12" s="289" customFormat="1" ht="30.75" customHeight="1" thickBot="1">
      <c r="A10" s="358">
        <v>3</v>
      </c>
      <c r="B10" s="338" t="str">
        <f>'GENERAL TIME TABLE'!$B$13</f>
        <v>12:40-01:15</v>
      </c>
      <c r="C10" s="339" t="str">
        <f>IF('GENERAL TIME TABLE'!$C$13='GENERAL TIME TABLE'!$R$20,'GENERAL TIME TABLE'!$C$14&amp;"-"&amp;HOME!$A$6,IF('GENERAL TIME TABLE'!$D$13='GENERAL TIME TABLE'!$R$20,'GENERAL TIME TABLE'!$D$14&amp;"-"&amp;HOME!$A$7,IF('GENERAL TIME TABLE'!$E$13='GENERAL TIME TABLE'!$R$20,'GENERAL TIME TABLE'!$E$14&amp;"-"&amp;HOME!$A$8,"")))</f>
        <v>સા.વિ.-7</v>
      </c>
      <c r="D10" s="339" t="str">
        <f>IF('GENERAL TIME TABLE'!$F$13='GENERAL TIME TABLE'!$R$20,'GENERAL TIME TABLE'!$F$14&amp;"-"&amp;HOME!$A$6,IF('GENERAL TIME TABLE'!$G$13='GENERAL TIME TABLE'!$R$20,'GENERAL TIME TABLE'!$G$14&amp;"-"&amp;HOME!$A$7,IF('GENERAL TIME TABLE'!$H$13='GENERAL TIME TABLE'!$R$20,'GENERAL TIME TABLE'!$H$14&amp;"-"&amp;HOME!$A$8,"")))</f>
        <v>સા.વિ.-7</v>
      </c>
      <c r="E10" s="339" t="str">
        <f>IF('GENERAL TIME TABLE'!$I$13='GENERAL TIME TABLE'!$R$20,'GENERAL TIME TABLE'!$I$14&amp;"-"&amp;HOME!$A$6,IF('GENERAL TIME TABLE'!$J$13='GENERAL TIME TABLE'!$R$20,'GENERAL TIME TABLE'!$J$14&amp;"-"&amp;HOME!$A$7,IF('GENERAL TIME TABLE'!$K$13='GENERAL TIME TABLE'!$R$20,'GENERAL TIME TABLE'!$K$14&amp;"-"&amp;HOME!$A$8,"")))</f>
        <v>સા.વિ.-7</v>
      </c>
      <c r="F10" s="339" t="str">
        <f>IF('GENERAL TIME TABLE'!$L$13='GENERAL TIME TABLE'!$R$20,'GENERAL TIME TABLE'!$L$14&amp;"-"&amp;HOME!$A$6,IF('GENERAL TIME TABLE'!$M$13='GENERAL TIME TABLE'!$R$20,'GENERAL TIME TABLE'!$M$14&amp;"-"&amp;HOME!$A$7,IF('GENERAL TIME TABLE'!$N$13='GENERAL TIME TABLE'!$R$20,'GENERAL TIME TABLE'!$N$14&amp;"-"&amp;HOME!$A$8,"")))</f>
        <v>સા.વિ.-7</v>
      </c>
      <c r="G10" s="340" t="str">
        <f>IF('GENERAL TIME TABLE'!$O$13='GENERAL TIME TABLE'!$R$20,'GENERAL TIME TABLE'!$O$14&amp;"-"&amp;HOME!$A$6,IF('GENERAL TIME TABLE'!$P$13='GENERAL TIME TABLE'!$R$20,'GENERAL TIME TABLE'!$P$14&amp;"-"&amp;HOME!$A$7,IF('GENERAL TIME TABLE'!$Q$13='GENERAL TIME TABLE'!$R$20,'GENERAL TIME TABLE'!$Q$14&amp;"-"&amp;HOME!$A$8,"")))</f>
        <v>સા.વિ.-7</v>
      </c>
      <c r="H10" s="360"/>
      <c r="I10" s="310" t="str">
        <f>'GENERAL TIME TABLE'!$U$13</f>
        <v>10:00-10:30</v>
      </c>
      <c r="J10" s="365" t="s">
        <v>129</v>
      </c>
    </row>
    <row r="11" spans="1:12" s="289" customFormat="1" ht="30.75" customHeight="1" thickBot="1">
      <c r="A11" s="357">
        <v>4</v>
      </c>
      <c r="B11" s="337" t="str">
        <f>'GENERAL TIME TABLE'!$B$15</f>
        <v>01:15 -01:50</v>
      </c>
      <c r="C11" s="368" t="str">
        <f>IF('GENERAL TIME TABLE'!$C$15='GENERAL TIME TABLE'!$R$20,'GENERAL TIME TABLE'!$C$16&amp;"-"&amp;HOME!$A$6,IF('GENERAL TIME TABLE'!$D$15='GENERAL TIME TABLE'!$R$20,'GENERAL TIME TABLE'!$D$16&amp;"-"&amp;HOME!$A$7,IF('GENERAL TIME TABLE'!$E$15='GENERAL TIME TABLE'!$R$20,'GENERAL TIME TABLE'!$E$16&amp;"-"&amp;HOME!$A$8,"")))</f>
        <v>સા.વિ.-7</v>
      </c>
      <c r="D11" s="368" t="str">
        <f>IF('GENERAL TIME TABLE'!$F$15='GENERAL TIME TABLE'!$R$20,'GENERAL TIME TABLE'!$F$16&amp;"-"&amp;HOME!$A$6,IF('GENERAL TIME TABLE'!$G$15='GENERAL TIME TABLE'!$R$20,'GENERAL TIME TABLE'!$G$16&amp;"-"&amp;HOME!$A$7,IF('GENERAL TIME TABLE'!$H$15='GENERAL TIME TABLE'!$R$20,'GENERAL TIME TABLE'!$H$16&amp;"-"&amp;HOME!$A$8,"")))</f>
        <v>હિન્દી-7</v>
      </c>
      <c r="E11" s="368" t="str">
        <f>IF('GENERAL TIME TABLE'!$I$15='GENERAL TIME TABLE'!$R$20,'GENERAL TIME TABLE'!$I$16&amp;"-"&amp;HOME!$A$6,IF('GENERAL TIME TABLE'!$J$15='GENERAL TIME TABLE'!$R$20,'GENERAL TIME TABLE'!$J$16&amp;"-"&amp;HOME!$A$7,IF('GENERAL TIME TABLE'!$K$15='GENERAL TIME TABLE'!$R$20,'GENERAL TIME TABLE'!$K$16&amp;"-"&amp;HOME!$A$8,"")))</f>
        <v>હિન્દી-7</v>
      </c>
      <c r="F11" s="368" t="str">
        <f>IF('GENERAL TIME TABLE'!$L$15='GENERAL TIME TABLE'!$R$20,'GENERAL TIME TABLE'!$L$16&amp;"-"&amp;HOME!$A$6,IF('GENERAL TIME TABLE'!$M$15='GENERAL TIME TABLE'!$R$20,'GENERAL TIME TABLE'!$M$16&amp;"-"&amp;HOME!$A$7,IF('GENERAL TIME TABLE'!$N$15='GENERAL TIME TABLE'!$R$20,'GENERAL TIME TABLE'!$N$16&amp;"-"&amp;HOME!$A$8,"")))</f>
        <v>હિન્દી-7</v>
      </c>
      <c r="G11" s="374" t="str">
        <f>IF('GENERAL TIME TABLE'!$O$15='GENERAL TIME TABLE'!$R$20,'GENERAL TIME TABLE'!$O$16&amp;"-"&amp;HOME!$A$6,IF('GENERAL TIME TABLE'!$P$15='GENERAL TIME TABLE'!$R$20,'GENERAL TIME TABLE'!$P$16&amp;"-"&amp;HOME!$A$7,IF('GENERAL TIME TABLE'!$Q$15='GENERAL TIME TABLE'!$R$20,'GENERAL TIME TABLE'!$Q$16&amp;"-"&amp;HOME!$A$8,"")))</f>
        <v>હિન્દી-7</v>
      </c>
      <c r="H11" s="361">
        <v>4</v>
      </c>
      <c r="I11" s="311" t="str">
        <f>'GENERAL TIME TABLE'!$U$15</f>
        <v>10:30-11:00</v>
      </c>
      <c r="J11" s="340" t="str">
        <f>IF('GENERAL TIME TABLE'!$R$15='GENERAL TIME TABLE'!$R$20,'GENERAL TIME TABLE'!$R$16&amp;"-"&amp;HOME!$A$6,IF('GENERAL TIME TABLE'!$S$15='GENERAL TIME TABLE'!$R$20,'GENERAL TIME TABLE'!$S$16&amp;"-"&amp;HOME!$A$7,IF('GENERAL TIME TABLE'!$T$15='GENERAL TIME TABLE'!$R$20,'GENERAL TIME TABLE'!$T$16&amp;"-"&amp;HOME!$A$8,"")))</f>
        <v>સંગીત-7</v>
      </c>
    </row>
    <row r="12" spans="1:12" s="289" customFormat="1" ht="30.75" customHeight="1" thickBot="1">
      <c r="A12" s="357"/>
      <c r="B12" s="337" t="str">
        <f>'GENERAL TIME TABLE'!$B$17</f>
        <v>01:50-02:30</v>
      </c>
      <c r="C12" s="567" t="str">
        <f>'GENERAL TIME TABLE'!$C$17</f>
        <v xml:space="preserve">મધ્યાહન ભોજન - વિરામ </v>
      </c>
      <c r="D12" s="568"/>
      <c r="E12" s="568"/>
      <c r="F12" s="568"/>
      <c r="G12" s="569"/>
      <c r="H12" s="360">
        <v>5</v>
      </c>
      <c r="I12" s="310" t="str">
        <f>'GENERAL TIME TABLE'!$U$17</f>
        <v>11:00-11:30</v>
      </c>
      <c r="J12" s="367" t="str">
        <f>IF('GENERAL TIME TABLE'!$R$17='GENERAL TIME TABLE'!$R$20,'GENERAL TIME TABLE'!$R$18&amp;"-"&amp;HOME!$A$6,IF('GENERAL TIME TABLE'!$S$17='GENERAL TIME TABLE'!$R$20,'GENERAL TIME TABLE'!$S$18&amp;"-"&amp;HOME!$A$7,IF('GENERAL TIME TABLE'!$T$17='GENERAL TIME TABLE'!$R$20,'GENERAL TIME TABLE'!$T$18&amp;"-"&amp;HOME!$A$8,"")))</f>
        <v>ચિત્ર-7</v>
      </c>
    </row>
    <row r="13" spans="1:12" s="289" customFormat="1" ht="30.75" customHeight="1">
      <c r="A13" s="358">
        <v>5</v>
      </c>
      <c r="B13" s="338" t="str">
        <f>'GENERAL TIME TABLE'!$B$18</f>
        <v>02:30-03:05</v>
      </c>
      <c r="C13" s="339" t="str">
        <f>IF('GENERAL TIME TABLE'!$C$18='GENERAL TIME TABLE'!$R$20,'GENERAL TIME TABLE'!$C$19&amp;"-"&amp;HOME!$A$6,IF('GENERAL TIME TABLE'!$D$18='GENERAL TIME TABLE'!$R$20,'GENERAL TIME TABLE'!$D$19&amp;"-"&amp;HOME!$A$7,IF('GENERAL TIME TABLE'!$E$18='GENERAL TIME TABLE'!$R$20,'GENERAL TIME TABLE'!$E$19&amp;"-"&amp;HOME!$A$8,"")))</f>
        <v>સા.વિ.-8</v>
      </c>
      <c r="D13" s="339" t="str">
        <f>IF('GENERAL TIME TABLE'!$F$18='GENERAL TIME TABLE'!$R$20,'GENERAL TIME TABLE'!$F$19&amp;"-"&amp;HOME!$A$6,IF('GENERAL TIME TABLE'!$G$18='GENERAL TIME TABLE'!$R$20,'GENERAL TIME TABLE'!$G$19&amp;"-"&amp;HOME!$A$7,IF('GENERAL TIME TABLE'!$H$18='GENERAL TIME TABLE'!$R$20,'GENERAL TIME TABLE'!$H$19&amp;"-"&amp;HOME!$A$8,"")))</f>
        <v>સા.વિ.-8</v>
      </c>
      <c r="E13" s="339" t="str">
        <f>IF('GENERAL TIME TABLE'!$I$18='GENERAL TIME TABLE'!$R$20,'GENERAL TIME TABLE'!$I$19&amp;"-"&amp;HOME!$A$6,IF('GENERAL TIME TABLE'!$J$18='GENERAL TIME TABLE'!$R$20,'GENERAL TIME TABLE'!$J$19&amp;"-"&amp;HOME!$A$7,IF('GENERAL TIME TABLE'!$K$18='GENERAL TIME TABLE'!$R$20,'GENERAL TIME TABLE'!$K$19&amp;"-"&amp;HOME!$A$8,"")))</f>
        <v>સા.વિ.-8</v>
      </c>
      <c r="F13" s="339" t="str">
        <f>IF('GENERAL TIME TABLE'!$L$18='GENERAL TIME TABLE'!$R$20,'GENERAL TIME TABLE'!$L$19&amp;"-"&amp;HOME!$A$6,IF('GENERAL TIME TABLE'!$M$18='GENERAL TIME TABLE'!$R$20,'GENERAL TIME TABLE'!$M$19&amp;"-"&amp;HOME!$A$7,IF('GENERAL TIME TABLE'!$N$18='GENERAL TIME TABLE'!$R$20,'GENERAL TIME TABLE'!$N$19&amp;"-"&amp;HOME!$A$8,"")))</f>
        <v>સા.વિ.-8</v>
      </c>
      <c r="G13" s="340" t="str">
        <f>IF('GENERAL TIME TABLE'!$O$18='GENERAL TIME TABLE'!$R$20,'GENERAL TIME TABLE'!$O$19&amp;"-"&amp;HOME!$A$6,IF('GENERAL TIME TABLE'!$P$18='GENERAL TIME TABLE'!$R$20,'GENERAL TIME TABLE'!$P$19&amp;"-"&amp;HOME!$A$7,IF('GENERAL TIME TABLE'!$Q$18='GENERAL TIME TABLE'!$R$20,'GENERAL TIME TABLE'!$Q$19&amp;"-"&amp;HOME!$A$8,"")))</f>
        <v>સા.વિ.-8</v>
      </c>
      <c r="H13" s="550" t="s">
        <v>265</v>
      </c>
      <c r="I13" s="550"/>
      <c r="J13" s="551"/>
    </row>
    <row r="14" spans="1:12" s="289" customFormat="1" ht="30.75" customHeight="1" thickBot="1">
      <c r="A14" s="357">
        <v>6</v>
      </c>
      <c r="B14" s="337" t="str">
        <f>'GENERAL TIME TABLE'!$B$20</f>
        <v>03:05-03:40</v>
      </c>
      <c r="C14" s="368" t="str">
        <f>IF('GENERAL TIME TABLE'!$C$20='GENERAL TIME TABLE'!$R$20,'GENERAL TIME TABLE'!$C$21&amp;"-"&amp;HOME!$A$6,IF('GENERAL TIME TABLE'!$D$20='GENERAL TIME TABLE'!$R$20,'GENERAL TIME TABLE'!$D$21&amp;"-"&amp;HOME!$A$7,IF('GENERAL TIME TABLE'!$E$20='GENERAL TIME TABLE'!$R$20,'GENERAL TIME TABLE'!$E$21&amp;"-"&amp;HOME!$A$8,"")))</f>
        <v>હિન્દી-8</v>
      </c>
      <c r="D14" s="368" t="str">
        <f>IF('GENERAL TIME TABLE'!$F$20='GENERAL TIME TABLE'!$R$20,'GENERAL TIME TABLE'!$F$21&amp;"-"&amp;HOME!$A$6,IF('GENERAL TIME TABLE'!$G$20='GENERAL TIME TABLE'!$R$20,'GENERAL TIME TABLE'!$G$21&amp;"-"&amp;HOME!$A$7,IF('GENERAL TIME TABLE'!$H$20='GENERAL TIME TABLE'!$R$20,'GENERAL TIME TABLE'!$H$21&amp;"-"&amp;HOME!$A$8,"")))</f>
        <v>હિન્દી-8</v>
      </c>
      <c r="E14" s="368" t="str">
        <f>IF('GENERAL TIME TABLE'!$I$20='GENERAL TIME TABLE'!$R$20,'GENERAL TIME TABLE'!$I$21&amp;"-"&amp;HOME!$A$6,IF('GENERAL TIME TABLE'!$J$20='GENERAL TIME TABLE'!$R$20,'GENERAL TIME TABLE'!$J$21&amp;"-"&amp;HOME!$A$7,IF('GENERAL TIME TABLE'!$K$20='GENERAL TIME TABLE'!$R$20,'GENERAL TIME TABLE'!$K$21&amp;"-"&amp;HOME!$A$8,"")))</f>
        <v>હિન્દી-8</v>
      </c>
      <c r="F14" s="368" t="str">
        <f>IF('GENERAL TIME TABLE'!$L$20='GENERAL TIME TABLE'!$R$20,'GENERAL TIME TABLE'!$L$21&amp;"-"&amp;HOME!$A$6,IF('GENERAL TIME TABLE'!$M$20='GENERAL TIME TABLE'!$R$20,'GENERAL TIME TABLE'!$M$21&amp;"-"&amp;HOME!$A$7,IF('GENERAL TIME TABLE'!$N$20='GENERAL TIME TABLE'!$R$20,'GENERAL TIME TABLE'!$N$21&amp;"-"&amp;HOME!$A$8,"")))</f>
        <v>હિન્દી-8</v>
      </c>
      <c r="G14" s="374" t="str">
        <f>IF('GENERAL TIME TABLE'!$O$20='GENERAL TIME TABLE'!$R$20,'GENERAL TIME TABLE'!$O$21&amp;"-"&amp;HOME!$A$6,IF('GENERAL TIME TABLE'!$P$20='GENERAL TIME TABLE'!$R$20,'GENERAL TIME TABLE'!$P$21&amp;"-"&amp;HOME!$A$7,IF('GENERAL TIME TABLE'!$Q$20='GENERAL TIME TABLE'!$R$20,'GENERAL TIME TABLE'!$Q$21&amp;"-"&amp;HOME!$A$8,"")))</f>
        <v>હિન્દી-8</v>
      </c>
      <c r="H14" s="552"/>
      <c r="I14" s="552"/>
      <c r="J14" s="553"/>
    </row>
    <row r="15" spans="1:12" s="289" customFormat="1" ht="30.75" customHeight="1" thickBot="1">
      <c r="A15" s="357"/>
      <c r="B15" s="337" t="str">
        <f>'GENERAL TIME TABLE'!$B$22</f>
        <v>03:40-03:50</v>
      </c>
      <c r="C15" s="560" t="str">
        <f>'GENERAL TIME TABLE'!$C$22</f>
        <v xml:space="preserve">વિરામ </v>
      </c>
      <c r="D15" s="561"/>
      <c r="E15" s="561"/>
      <c r="F15" s="561"/>
      <c r="G15" s="562"/>
      <c r="H15" s="555" t="str">
        <f>IF(HOME!$B$6="","",HOME!$B$6)</f>
        <v>મહેતા નિરાલી દિક્ષિતભાઈ</v>
      </c>
      <c r="I15" s="555"/>
      <c r="J15" s="556"/>
    </row>
    <row r="16" spans="1:12" s="289" customFormat="1" ht="30.75" customHeight="1">
      <c r="A16" s="358">
        <v>7</v>
      </c>
      <c r="B16" s="338" t="str">
        <f>'GENERAL TIME TABLE'!$B$23</f>
        <v>03:50-04:25</v>
      </c>
      <c r="C16" s="339" t="str">
        <f>IF('GENERAL TIME TABLE'!$C$23='GENERAL TIME TABLE'!$R$20,'GENERAL TIME TABLE'!$C$24&amp;"-"&amp;HOME!$A$6,IF('GENERAL TIME TABLE'!$D$23='GENERAL TIME TABLE'!$R$20,'GENERAL TIME TABLE'!$D$24&amp;"-"&amp;HOME!$A$7,IF('GENERAL TIME TABLE'!$E$23='GENERAL TIME TABLE'!$R$20,'GENERAL TIME TABLE'!$E$24&amp;"-"&amp;HOME!$A$8,"")))</f>
        <v>હિન્દી-6</v>
      </c>
      <c r="D16" s="339" t="str">
        <f>IF('GENERAL TIME TABLE'!$F$23='GENERAL TIME TABLE'!$R$20,'GENERAL TIME TABLE'!$F$24&amp;"-"&amp;HOME!$A$6,IF('GENERAL TIME TABLE'!$G$23='GENERAL TIME TABLE'!$R$20,'GENERAL TIME TABLE'!$G$24&amp;"-"&amp;HOME!$A$7,IF('GENERAL TIME TABLE'!$H$23='GENERAL TIME TABLE'!$R$20,'GENERAL TIME TABLE'!$H$24&amp;"-"&amp;HOME!$A$8,"")))</f>
        <v>સંગીત-6</v>
      </c>
      <c r="E16" s="339" t="str">
        <f>IF('GENERAL TIME TABLE'!$I$23='GENERAL TIME TABLE'!$R$20,'GENERAL TIME TABLE'!$I$24&amp;"-"&amp;HOME!$A$6,IF('GENERAL TIME TABLE'!$J$23='GENERAL TIME TABLE'!$R$20,'GENERAL TIME TABLE'!$J$24&amp;"-"&amp;HOME!$A$7,IF('GENERAL TIME TABLE'!$K$23='GENERAL TIME TABLE'!$R$20,'GENERAL TIME TABLE'!$K$24&amp;"-"&amp;HOME!$A$8,"")))</f>
        <v>ચિત્ર-6</v>
      </c>
      <c r="F16" s="339" t="str">
        <f>IF('GENERAL TIME TABLE'!$L$23='GENERAL TIME TABLE'!$R$20,'GENERAL TIME TABLE'!$L$24&amp;"-"&amp;HOME!$A$6,IF('GENERAL TIME TABLE'!$M$23='GENERAL TIME TABLE'!$R$20,'GENERAL TIME TABLE'!$M$24&amp;"-"&amp;HOME!$A$7,IF('GENERAL TIME TABLE'!$N$23='GENERAL TIME TABLE'!$R$20,'GENERAL TIME TABLE'!$N$24&amp;"-"&amp;HOME!$A$8,"")))</f>
        <v>કમ્પ્યુટર-6</v>
      </c>
      <c r="G16" s="340" t="str">
        <f>IF('GENERAL TIME TABLE'!$O$23='GENERAL TIME TABLE'!$R$20,'GENERAL TIME TABLE'!$O$24&amp;"-"&amp;HOME!$A$6,IF('GENERAL TIME TABLE'!$P$23='GENERAL TIME TABLE'!$R$20,'GENERAL TIME TABLE'!$P$24&amp;"-"&amp;HOME!$A$7,IF('GENERAL TIME TABLE'!$Q$23='GENERAL TIME TABLE'!$R$20,'GENERAL TIME TABLE'!$Q$24&amp;"-"&amp;HOME!$A$8,"")))</f>
        <v>સંગીત-8</v>
      </c>
      <c r="H16" s="555"/>
      <c r="I16" s="555"/>
      <c r="J16" s="556"/>
    </row>
    <row r="17" spans="1:10" s="289" customFormat="1" ht="30.75" customHeight="1" thickBot="1">
      <c r="A17" s="357">
        <v>8</v>
      </c>
      <c r="B17" s="337" t="str">
        <f>'GENERAL TIME TABLE'!$B$25</f>
        <v>04:25-05:00</v>
      </c>
      <c r="C17" s="369" t="str">
        <f>IF('GENERAL TIME TABLE'!$C$25='GENERAL TIME TABLE'!$R$20,'GENERAL TIME TABLE'!$C$26&amp;"-"&amp;HOME!$A$6,IF('GENERAL TIME TABLE'!$D$25='GENERAL TIME TABLE'!$R$20,'GENERAL TIME TABLE'!$D$26&amp;"-"&amp;HOME!$A$7,IF('GENERAL TIME TABLE'!$E$25='GENERAL TIME TABLE'!$R$20,'GENERAL TIME TABLE'!$E$26&amp;"-"&amp;HOME!$A$8,"")))</f>
        <v>હિન્દી-7</v>
      </c>
      <c r="D17" s="369" t="str">
        <f>IF('GENERAL TIME TABLE'!$F$25='GENERAL TIME TABLE'!$R$20,'GENERAL TIME TABLE'!$F$26&amp;"-"&amp;HOME!$A$6,IF('GENERAL TIME TABLE'!$G$25='GENERAL TIME TABLE'!$R$20,'GENERAL TIME TABLE'!$G$26&amp;"-"&amp;HOME!$A$7,IF('GENERAL TIME TABLE'!$H$25='GENERAL TIME TABLE'!$R$20,'GENERAL TIME TABLE'!$H$26&amp;"-"&amp;HOME!$A$8,"")))</f>
        <v>સર્વાંગી-6</v>
      </c>
      <c r="E17" s="369" t="str">
        <f>IF('GENERAL TIME TABLE'!$I$25='GENERAL TIME TABLE'!$R$20,'GENERAL TIME TABLE'!$I$26&amp;"-"&amp;HOME!$A$6,IF('GENERAL TIME TABLE'!$J$25='GENERAL TIME TABLE'!$R$20,'GENERAL TIME TABLE'!$J$26&amp;"-"&amp;HOME!$A$7,IF('GENERAL TIME TABLE'!$K$25='GENERAL TIME TABLE'!$R$20,'GENERAL TIME TABLE'!$K$26&amp;"-"&amp;HOME!$A$8,"")))</f>
        <v>સર્વાંગી-8</v>
      </c>
      <c r="F17" s="369" t="str">
        <f>IF('GENERAL TIME TABLE'!$L$25='GENERAL TIME TABLE'!$R$20,'GENERAL TIME TABLE'!$L$26&amp;"-"&amp;HOME!$A$6,IF('GENERAL TIME TABLE'!$M$25='GENERAL TIME TABLE'!$R$20,'GENERAL TIME TABLE'!$M$26&amp;"-"&amp;HOME!$A$7,IF('GENERAL TIME TABLE'!$N$25='GENERAL TIME TABLE'!$R$20,'GENERAL TIME TABLE'!$N$26&amp;"-"&amp;HOME!$A$8,"")))</f>
        <v>કમ્પ્યુટર-8</v>
      </c>
      <c r="G17" s="367" t="str">
        <f>IF('GENERAL TIME TABLE'!$O$25='GENERAL TIME TABLE'!$R$20,'GENERAL TIME TABLE'!$O$26&amp;"-"&amp;HOME!$A$6,IF('GENERAL TIME TABLE'!$P$25='GENERAL TIME TABLE'!$R$20,'GENERAL TIME TABLE'!$P$26&amp;"-"&amp;HOME!$A$7,IF('GENERAL TIME TABLE'!$Q$25='GENERAL TIME TABLE'!$R$20,'GENERAL TIME TABLE'!$Q$26&amp;"-"&amp;HOME!$A$8,"")))</f>
        <v>સર્વાંગી-7</v>
      </c>
      <c r="H17" s="558"/>
      <c r="I17" s="558"/>
      <c r="J17" s="559"/>
    </row>
    <row r="18" spans="1:10" ht="6.75" customHeight="1"/>
  </sheetData>
  <sheetProtection password="F2A4" sheet="1" objects="1" scenarios="1" selectLockedCells="1"/>
  <mergeCells count="10">
    <mergeCell ref="K1:K2"/>
    <mergeCell ref="H13:J14"/>
    <mergeCell ref="C15:G15"/>
    <mergeCell ref="H15:J17"/>
    <mergeCell ref="A1:J1"/>
    <mergeCell ref="A3:J3"/>
    <mergeCell ref="C5:G5"/>
    <mergeCell ref="C6:G6"/>
    <mergeCell ref="C9:G9"/>
    <mergeCell ref="C12:G12"/>
  </mergeCells>
  <pageMargins left="0.44" right="0.19" top="0.69" bottom="0.34" header="0.36" footer="0.31"/>
  <pageSetup paperSize="9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C000"/>
  </sheetPr>
  <dimension ref="A1:WVQ18"/>
  <sheetViews>
    <sheetView showGridLines="0" topLeftCell="A4" zoomScale="85" zoomScaleNormal="85" workbookViewId="0">
      <selection activeCell="K1" sqref="K1:K2"/>
    </sheetView>
  </sheetViews>
  <sheetFormatPr defaultColWidth="0" defaultRowHeight="20.25" zeroHeight="1"/>
  <cols>
    <col min="1" max="1" width="6.5703125" style="287" customWidth="1"/>
    <col min="2" max="2" width="14.28515625" style="288" bestFit="1" customWidth="1"/>
    <col min="3" max="7" width="16.140625" style="287" customWidth="1"/>
    <col min="8" max="8" width="6.5703125" style="287" customWidth="1"/>
    <col min="9" max="9" width="14.28515625" style="287" bestFit="1" customWidth="1"/>
    <col min="10" max="10" width="16.140625" style="287" customWidth="1"/>
    <col min="11" max="11" width="21.5703125" style="287" customWidth="1"/>
    <col min="12" max="228" width="9.140625" style="287" hidden="1"/>
    <col min="229" max="229" width="6.140625" style="287" hidden="1"/>
    <col min="230" max="230" width="16.28515625" style="287" hidden="1"/>
    <col min="231" max="231" width="12.42578125" style="287" hidden="1"/>
    <col min="232" max="232" width="16" style="287" hidden="1"/>
    <col min="233" max="233" width="12.42578125" style="287" hidden="1"/>
    <col min="234" max="234" width="16" style="287" hidden="1"/>
    <col min="235" max="235" width="12.42578125" style="287" hidden="1"/>
    <col min="236" max="236" width="6.140625" style="287" hidden="1"/>
    <col min="237" max="237" width="15.42578125" style="287" hidden="1"/>
    <col min="238" max="238" width="14" style="287" hidden="1"/>
    <col min="239" max="484" width="9.140625" style="287" hidden="1"/>
    <col min="485" max="485" width="6.140625" style="287" hidden="1"/>
    <col min="486" max="486" width="16.28515625" style="287" hidden="1"/>
    <col min="487" max="487" width="12.42578125" style="287" hidden="1"/>
    <col min="488" max="488" width="16" style="287" hidden="1"/>
    <col min="489" max="489" width="12.42578125" style="287" hidden="1"/>
    <col min="490" max="490" width="16" style="287" hidden="1"/>
    <col min="491" max="491" width="12.42578125" style="287" hidden="1"/>
    <col min="492" max="492" width="6.140625" style="287" hidden="1"/>
    <col min="493" max="493" width="15.42578125" style="287" hidden="1"/>
    <col min="494" max="494" width="14" style="287" hidden="1"/>
    <col min="495" max="740" width="9.140625" style="287" hidden="1"/>
    <col min="741" max="741" width="6.140625" style="287" hidden="1"/>
    <col min="742" max="742" width="16.28515625" style="287" hidden="1"/>
    <col min="743" max="743" width="12.42578125" style="287" hidden="1"/>
    <col min="744" max="744" width="16" style="287" hidden="1"/>
    <col min="745" max="745" width="12.42578125" style="287" hidden="1"/>
    <col min="746" max="746" width="16" style="287" hidden="1"/>
    <col min="747" max="747" width="12.42578125" style="287" hidden="1"/>
    <col min="748" max="748" width="6.140625" style="287" hidden="1"/>
    <col min="749" max="749" width="15.42578125" style="287" hidden="1"/>
    <col min="750" max="750" width="14" style="287" hidden="1"/>
    <col min="751" max="996" width="9.140625" style="287" hidden="1"/>
    <col min="997" max="997" width="6.140625" style="287" hidden="1"/>
    <col min="998" max="998" width="16.28515625" style="287" hidden="1"/>
    <col min="999" max="999" width="12.42578125" style="287" hidden="1"/>
    <col min="1000" max="1000" width="16" style="287" hidden="1"/>
    <col min="1001" max="1001" width="12.42578125" style="287" hidden="1"/>
    <col min="1002" max="1002" width="16" style="287" hidden="1"/>
    <col min="1003" max="1003" width="12.42578125" style="287" hidden="1"/>
    <col min="1004" max="1004" width="6.140625" style="287" hidden="1"/>
    <col min="1005" max="1005" width="15.42578125" style="287" hidden="1"/>
    <col min="1006" max="1006" width="14" style="287" hidden="1"/>
    <col min="1007" max="1252" width="9.140625" style="287" hidden="1"/>
    <col min="1253" max="1253" width="6.140625" style="287" hidden="1"/>
    <col min="1254" max="1254" width="16.28515625" style="287" hidden="1"/>
    <col min="1255" max="1255" width="12.42578125" style="287" hidden="1"/>
    <col min="1256" max="1256" width="16" style="287" hidden="1"/>
    <col min="1257" max="1257" width="12.42578125" style="287" hidden="1"/>
    <col min="1258" max="1258" width="16" style="287" hidden="1"/>
    <col min="1259" max="1259" width="12.42578125" style="287" hidden="1"/>
    <col min="1260" max="1260" width="6.140625" style="287" hidden="1"/>
    <col min="1261" max="1261" width="15.42578125" style="287" hidden="1"/>
    <col min="1262" max="1262" width="14" style="287" hidden="1"/>
    <col min="1263" max="1508" width="9.140625" style="287" hidden="1"/>
    <col min="1509" max="1509" width="6.140625" style="287" hidden="1"/>
    <col min="1510" max="1510" width="16.28515625" style="287" hidden="1"/>
    <col min="1511" max="1511" width="12.42578125" style="287" hidden="1"/>
    <col min="1512" max="1512" width="16" style="287" hidden="1"/>
    <col min="1513" max="1513" width="12.42578125" style="287" hidden="1"/>
    <col min="1514" max="1514" width="16" style="287" hidden="1"/>
    <col min="1515" max="1515" width="12.42578125" style="287" hidden="1"/>
    <col min="1516" max="1516" width="6.140625" style="287" hidden="1"/>
    <col min="1517" max="1517" width="15.42578125" style="287" hidden="1"/>
    <col min="1518" max="1518" width="14" style="287" hidden="1"/>
    <col min="1519" max="1764" width="9.140625" style="287" hidden="1"/>
    <col min="1765" max="1765" width="6.140625" style="287" hidden="1"/>
    <col min="1766" max="1766" width="16.28515625" style="287" hidden="1"/>
    <col min="1767" max="1767" width="12.42578125" style="287" hidden="1"/>
    <col min="1768" max="1768" width="16" style="287" hidden="1"/>
    <col min="1769" max="1769" width="12.42578125" style="287" hidden="1"/>
    <col min="1770" max="1770" width="16" style="287" hidden="1"/>
    <col min="1771" max="1771" width="12.42578125" style="287" hidden="1"/>
    <col min="1772" max="1772" width="6.140625" style="287" hidden="1"/>
    <col min="1773" max="1773" width="15.42578125" style="287" hidden="1"/>
    <col min="1774" max="1774" width="14" style="287" hidden="1"/>
    <col min="1775" max="2020" width="9.140625" style="287" hidden="1"/>
    <col min="2021" max="2021" width="6.140625" style="287" hidden="1"/>
    <col min="2022" max="2022" width="16.28515625" style="287" hidden="1"/>
    <col min="2023" max="2023" width="12.42578125" style="287" hidden="1"/>
    <col min="2024" max="2024" width="16" style="287" hidden="1"/>
    <col min="2025" max="2025" width="12.42578125" style="287" hidden="1"/>
    <col min="2026" max="2026" width="16" style="287" hidden="1"/>
    <col min="2027" max="2027" width="12.42578125" style="287" hidden="1"/>
    <col min="2028" max="2028" width="6.140625" style="287" hidden="1"/>
    <col min="2029" max="2029" width="15.42578125" style="287" hidden="1"/>
    <col min="2030" max="2030" width="14" style="287" hidden="1"/>
    <col min="2031" max="2276" width="9.140625" style="287" hidden="1"/>
    <col min="2277" max="2277" width="6.140625" style="287" hidden="1"/>
    <col min="2278" max="2278" width="16.28515625" style="287" hidden="1"/>
    <col min="2279" max="2279" width="12.42578125" style="287" hidden="1"/>
    <col min="2280" max="2280" width="16" style="287" hidden="1"/>
    <col min="2281" max="2281" width="12.42578125" style="287" hidden="1"/>
    <col min="2282" max="2282" width="16" style="287" hidden="1"/>
    <col min="2283" max="2283" width="12.42578125" style="287" hidden="1"/>
    <col min="2284" max="2284" width="6.140625" style="287" hidden="1"/>
    <col min="2285" max="2285" width="15.42578125" style="287" hidden="1"/>
    <col min="2286" max="2286" width="14" style="287" hidden="1"/>
    <col min="2287" max="2532" width="9.140625" style="287" hidden="1"/>
    <col min="2533" max="2533" width="6.140625" style="287" hidden="1"/>
    <col min="2534" max="2534" width="16.28515625" style="287" hidden="1"/>
    <col min="2535" max="2535" width="12.42578125" style="287" hidden="1"/>
    <col min="2536" max="2536" width="16" style="287" hidden="1"/>
    <col min="2537" max="2537" width="12.42578125" style="287" hidden="1"/>
    <col min="2538" max="2538" width="16" style="287" hidden="1"/>
    <col min="2539" max="2539" width="12.42578125" style="287" hidden="1"/>
    <col min="2540" max="2540" width="6.140625" style="287" hidden="1"/>
    <col min="2541" max="2541" width="15.42578125" style="287" hidden="1"/>
    <col min="2542" max="2542" width="14" style="287" hidden="1"/>
    <col min="2543" max="2788" width="9.140625" style="287" hidden="1"/>
    <col min="2789" max="2789" width="6.140625" style="287" hidden="1"/>
    <col min="2790" max="2790" width="16.28515625" style="287" hidden="1"/>
    <col min="2791" max="2791" width="12.42578125" style="287" hidden="1"/>
    <col min="2792" max="2792" width="16" style="287" hidden="1"/>
    <col min="2793" max="2793" width="12.42578125" style="287" hidden="1"/>
    <col min="2794" max="2794" width="16" style="287" hidden="1"/>
    <col min="2795" max="2795" width="12.42578125" style="287" hidden="1"/>
    <col min="2796" max="2796" width="6.140625" style="287" hidden="1"/>
    <col min="2797" max="2797" width="15.42578125" style="287" hidden="1"/>
    <col min="2798" max="2798" width="14" style="287" hidden="1"/>
    <col min="2799" max="3044" width="9.140625" style="287" hidden="1"/>
    <col min="3045" max="3045" width="6.140625" style="287" hidden="1"/>
    <col min="3046" max="3046" width="16.28515625" style="287" hidden="1"/>
    <col min="3047" max="3047" width="12.42578125" style="287" hidden="1"/>
    <col min="3048" max="3048" width="16" style="287" hidden="1"/>
    <col min="3049" max="3049" width="12.42578125" style="287" hidden="1"/>
    <col min="3050" max="3050" width="16" style="287" hidden="1"/>
    <col min="3051" max="3051" width="12.42578125" style="287" hidden="1"/>
    <col min="3052" max="3052" width="6.140625" style="287" hidden="1"/>
    <col min="3053" max="3053" width="15.42578125" style="287" hidden="1"/>
    <col min="3054" max="3054" width="14" style="287" hidden="1"/>
    <col min="3055" max="3300" width="9.140625" style="287" hidden="1"/>
    <col min="3301" max="3301" width="6.140625" style="287" hidden="1"/>
    <col min="3302" max="3302" width="16.28515625" style="287" hidden="1"/>
    <col min="3303" max="3303" width="12.42578125" style="287" hidden="1"/>
    <col min="3304" max="3304" width="16" style="287" hidden="1"/>
    <col min="3305" max="3305" width="12.42578125" style="287" hidden="1"/>
    <col min="3306" max="3306" width="16" style="287" hidden="1"/>
    <col min="3307" max="3307" width="12.42578125" style="287" hidden="1"/>
    <col min="3308" max="3308" width="6.140625" style="287" hidden="1"/>
    <col min="3309" max="3309" width="15.42578125" style="287" hidden="1"/>
    <col min="3310" max="3310" width="14" style="287" hidden="1"/>
    <col min="3311" max="3556" width="9.140625" style="287" hidden="1"/>
    <col min="3557" max="3557" width="6.140625" style="287" hidden="1"/>
    <col min="3558" max="3558" width="16.28515625" style="287" hidden="1"/>
    <col min="3559" max="3559" width="12.42578125" style="287" hidden="1"/>
    <col min="3560" max="3560" width="16" style="287" hidden="1"/>
    <col min="3561" max="3561" width="12.42578125" style="287" hidden="1"/>
    <col min="3562" max="3562" width="16" style="287" hidden="1"/>
    <col min="3563" max="3563" width="12.42578125" style="287" hidden="1"/>
    <col min="3564" max="3564" width="6.140625" style="287" hidden="1"/>
    <col min="3565" max="3565" width="15.42578125" style="287" hidden="1"/>
    <col min="3566" max="3566" width="14" style="287" hidden="1"/>
    <col min="3567" max="3812" width="9.140625" style="287" hidden="1"/>
    <col min="3813" max="3813" width="6.140625" style="287" hidden="1"/>
    <col min="3814" max="3814" width="16.28515625" style="287" hidden="1"/>
    <col min="3815" max="3815" width="12.42578125" style="287" hidden="1"/>
    <col min="3816" max="3816" width="16" style="287" hidden="1"/>
    <col min="3817" max="3817" width="12.42578125" style="287" hidden="1"/>
    <col min="3818" max="3818" width="16" style="287" hidden="1"/>
    <col min="3819" max="3819" width="12.42578125" style="287" hidden="1"/>
    <col min="3820" max="3820" width="6.140625" style="287" hidden="1"/>
    <col min="3821" max="3821" width="15.42578125" style="287" hidden="1"/>
    <col min="3822" max="3822" width="14" style="287" hidden="1"/>
    <col min="3823" max="4068" width="9.140625" style="287" hidden="1"/>
    <col min="4069" max="4069" width="6.140625" style="287" hidden="1"/>
    <col min="4070" max="4070" width="16.28515625" style="287" hidden="1"/>
    <col min="4071" max="4071" width="12.42578125" style="287" hidden="1"/>
    <col min="4072" max="4072" width="16" style="287" hidden="1"/>
    <col min="4073" max="4073" width="12.42578125" style="287" hidden="1"/>
    <col min="4074" max="4074" width="16" style="287" hidden="1"/>
    <col min="4075" max="4075" width="12.42578125" style="287" hidden="1"/>
    <col min="4076" max="4076" width="6.140625" style="287" hidden="1"/>
    <col min="4077" max="4077" width="15.42578125" style="287" hidden="1"/>
    <col min="4078" max="4078" width="14" style="287" hidden="1"/>
    <col min="4079" max="4324" width="9.140625" style="287" hidden="1"/>
    <col min="4325" max="4325" width="6.140625" style="287" hidden="1"/>
    <col min="4326" max="4326" width="16.28515625" style="287" hidden="1"/>
    <col min="4327" max="4327" width="12.42578125" style="287" hidden="1"/>
    <col min="4328" max="4328" width="16" style="287" hidden="1"/>
    <col min="4329" max="4329" width="12.42578125" style="287" hidden="1"/>
    <col min="4330" max="4330" width="16" style="287" hidden="1"/>
    <col min="4331" max="4331" width="12.42578125" style="287" hidden="1"/>
    <col min="4332" max="4332" width="6.140625" style="287" hidden="1"/>
    <col min="4333" max="4333" width="15.42578125" style="287" hidden="1"/>
    <col min="4334" max="4334" width="14" style="287" hidden="1"/>
    <col min="4335" max="4580" width="9.140625" style="287" hidden="1"/>
    <col min="4581" max="4581" width="6.140625" style="287" hidden="1"/>
    <col min="4582" max="4582" width="16.28515625" style="287" hidden="1"/>
    <col min="4583" max="4583" width="12.42578125" style="287" hidden="1"/>
    <col min="4584" max="4584" width="16" style="287" hidden="1"/>
    <col min="4585" max="4585" width="12.42578125" style="287" hidden="1"/>
    <col min="4586" max="4586" width="16" style="287" hidden="1"/>
    <col min="4587" max="4587" width="12.42578125" style="287" hidden="1"/>
    <col min="4588" max="4588" width="6.140625" style="287" hidden="1"/>
    <col min="4589" max="4589" width="15.42578125" style="287" hidden="1"/>
    <col min="4590" max="4590" width="14" style="287" hidden="1"/>
    <col min="4591" max="4836" width="9.140625" style="287" hidden="1"/>
    <col min="4837" max="4837" width="6.140625" style="287" hidden="1"/>
    <col min="4838" max="4838" width="16.28515625" style="287" hidden="1"/>
    <col min="4839" max="4839" width="12.42578125" style="287" hidden="1"/>
    <col min="4840" max="4840" width="16" style="287" hidden="1"/>
    <col min="4841" max="4841" width="12.42578125" style="287" hidden="1"/>
    <col min="4842" max="4842" width="16" style="287" hidden="1"/>
    <col min="4843" max="4843" width="12.42578125" style="287" hidden="1"/>
    <col min="4844" max="4844" width="6.140625" style="287" hidden="1"/>
    <col min="4845" max="4845" width="15.42578125" style="287" hidden="1"/>
    <col min="4846" max="4846" width="14" style="287" hidden="1"/>
    <col min="4847" max="5092" width="9.140625" style="287" hidden="1"/>
    <col min="5093" max="5093" width="6.140625" style="287" hidden="1"/>
    <col min="5094" max="5094" width="16.28515625" style="287" hidden="1"/>
    <col min="5095" max="5095" width="12.42578125" style="287" hidden="1"/>
    <col min="5096" max="5096" width="16" style="287" hidden="1"/>
    <col min="5097" max="5097" width="12.42578125" style="287" hidden="1"/>
    <col min="5098" max="5098" width="16" style="287" hidden="1"/>
    <col min="5099" max="5099" width="12.42578125" style="287" hidden="1"/>
    <col min="5100" max="5100" width="6.140625" style="287" hidden="1"/>
    <col min="5101" max="5101" width="15.42578125" style="287" hidden="1"/>
    <col min="5102" max="5102" width="14" style="287" hidden="1"/>
    <col min="5103" max="5348" width="9.140625" style="287" hidden="1"/>
    <col min="5349" max="5349" width="6.140625" style="287" hidden="1"/>
    <col min="5350" max="5350" width="16.28515625" style="287" hidden="1"/>
    <col min="5351" max="5351" width="12.42578125" style="287" hidden="1"/>
    <col min="5352" max="5352" width="16" style="287" hidden="1"/>
    <col min="5353" max="5353" width="12.42578125" style="287" hidden="1"/>
    <col min="5354" max="5354" width="16" style="287" hidden="1"/>
    <col min="5355" max="5355" width="12.42578125" style="287" hidden="1"/>
    <col min="5356" max="5356" width="6.140625" style="287" hidden="1"/>
    <col min="5357" max="5357" width="15.42578125" style="287" hidden="1"/>
    <col min="5358" max="5358" width="14" style="287" hidden="1"/>
    <col min="5359" max="5604" width="9.140625" style="287" hidden="1"/>
    <col min="5605" max="5605" width="6.140625" style="287" hidden="1"/>
    <col min="5606" max="5606" width="16.28515625" style="287" hidden="1"/>
    <col min="5607" max="5607" width="12.42578125" style="287" hidden="1"/>
    <col min="5608" max="5608" width="16" style="287" hidden="1"/>
    <col min="5609" max="5609" width="12.42578125" style="287" hidden="1"/>
    <col min="5610" max="5610" width="16" style="287" hidden="1"/>
    <col min="5611" max="5611" width="12.42578125" style="287" hidden="1"/>
    <col min="5612" max="5612" width="6.140625" style="287" hidden="1"/>
    <col min="5613" max="5613" width="15.42578125" style="287" hidden="1"/>
    <col min="5614" max="5614" width="14" style="287" hidden="1"/>
    <col min="5615" max="5860" width="9.140625" style="287" hidden="1"/>
    <col min="5861" max="5861" width="6.140625" style="287" hidden="1"/>
    <col min="5862" max="5862" width="16.28515625" style="287" hidden="1"/>
    <col min="5863" max="5863" width="12.42578125" style="287" hidden="1"/>
    <col min="5864" max="5864" width="16" style="287" hidden="1"/>
    <col min="5865" max="5865" width="12.42578125" style="287" hidden="1"/>
    <col min="5866" max="5866" width="16" style="287" hidden="1"/>
    <col min="5867" max="5867" width="12.42578125" style="287" hidden="1"/>
    <col min="5868" max="5868" width="6.140625" style="287" hidden="1"/>
    <col min="5869" max="5869" width="15.42578125" style="287" hidden="1"/>
    <col min="5870" max="5870" width="14" style="287" hidden="1"/>
    <col min="5871" max="6116" width="9.140625" style="287" hidden="1"/>
    <col min="6117" max="6117" width="6.140625" style="287" hidden="1"/>
    <col min="6118" max="6118" width="16.28515625" style="287" hidden="1"/>
    <col min="6119" max="6119" width="12.42578125" style="287" hidden="1"/>
    <col min="6120" max="6120" width="16" style="287" hidden="1"/>
    <col min="6121" max="6121" width="12.42578125" style="287" hidden="1"/>
    <col min="6122" max="6122" width="16" style="287" hidden="1"/>
    <col min="6123" max="6123" width="12.42578125" style="287" hidden="1"/>
    <col min="6124" max="6124" width="6.140625" style="287" hidden="1"/>
    <col min="6125" max="6125" width="15.42578125" style="287" hidden="1"/>
    <col min="6126" max="6126" width="14" style="287" hidden="1"/>
    <col min="6127" max="6372" width="9.140625" style="287" hidden="1"/>
    <col min="6373" max="6373" width="6.140625" style="287" hidden="1"/>
    <col min="6374" max="6374" width="16.28515625" style="287" hidden="1"/>
    <col min="6375" max="6375" width="12.42578125" style="287" hidden="1"/>
    <col min="6376" max="6376" width="16" style="287" hidden="1"/>
    <col min="6377" max="6377" width="12.42578125" style="287" hidden="1"/>
    <col min="6378" max="6378" width="16" style="287" hidden="1"/>
    <col min="6379" max="6379" width="12.42578125" style="287" hidden="1"/>
    <col min="6380" max="6380" width="6.140625" style="287" hidden="1"/>
    <col min="6381" max="6381" width="15.42578125" style="287" hidden="1"/>
    <col min="6382" max="6382" width="14" style="287" hidden="1"/>
    <col min="6383" max="6628" width="9.140625" style="287" hidden="1"/>
    <col min="6629" max="6629" width="6.140625" style="287" hidden="1"/>
    <col min="6630" max="6630" width="16.28515625" style="287" hidden="1"/>
    <col min="6631" max="6631" width="12.42578125" style="287" hidden="1"/>
    <col min="6632" max="6632" width="16" style="287" hidden="1"/>
    <col min="6633" max="6633" width="12.42578125" style="287" hidden="1"/>
    <col min="6634" max="6634" width="16" style="287" hidden="1"/>
    <col min="6635" max="6635" width="12.42578125" style="287" hidden="1"/>
    <col min="6636" max="6636" width="6.140625" style="287" hidden="1"/>
    <col min="6637" max="6637" width="15.42578125" style="287" hidden="1"/>
    <col min="6638" max="6638" width="14" style="287" hidden="1"/>
    <col min="6639" max="6884" width="9.140625" style="287" hidden="1"/>
    <col min="6885" max="6885" width="6.140625" style="287" hidden="1"/>
    <col min="6886" max="6886" width="16.28515625" style="287" hidden="1"/>
    <col min="6887" max="6887" width="12.42578125" style="287" hidden="1"/>
    <col min="6888" max="6888" width="16" style="287" hidden="1"/>
    <col min="6889" max="6889" width="12.42578125" style="287" hidden="1"/>
    <col min="6890" max="6890" width="16" style="287" hidden="1"/>
    <col min="6891" max="6891" width="12.42578125" style="287" hidden="1"/>
    <col min="6892" max="6892" width="6.140625" style="287" hidden="1"/>
    <col min="6893" max="6893" width="15.42578125" style="287" hidden="1"/>
    <col min="6894" max="6894" width="14" style="287" hidden="1"/>
    <col min="6895" max="7140" width="9.140625" style="287" hidden="1"/>
    <col min="7141" max="7141" width="6.140625" style="287" hidden="1"/>
    <col min="7142" max="7142" width="16.28515625" style="287" hidden="1"/>
    <col min="7143" max="7143" width="12.42578125" style="287" hidden="1"/>
    <col min="7144" max="7144" width="16" style="287" hidden="1"/>
    <col min="7145" max="7145" width="12.42578125" style="287" hidden="1"/>
    <col min="7146" max="7146" width="16" style="287" hidden="1"/>
    <col min="7147" max="7147" width="12.42578125" style="287" hidden="1"/>
    <col min="7148" max="7148" width="6.140625" style="287" hidden="1"/>
    <col min="7149" max="7149" width="15.42578125" style="287" hidden="1"/>
    <col min="7150" max="7150" width="14" style="287" hidden="1"/>
    <col min="7151" max="7396" width="9.140625" style="287" hidden="1"/>
    <col min="7397" max="7397" width="6.140625" style="287" hidden="1"/>
    <col min="7398" max="7398" width="16.28515625" style="287" hidden="1"/>
    <col min="7399" max="7399" width="12.42578125" style="287" hidden="1"/>
    <col min="7400" max="7400" width="16" style="287" hidden="1"/>
    <col min="7401" max="7401" width="12.42578125" style="287" hidden="1"/>
    <col min="7402" max="7402" width="16" style="287" hidden="1"/>
    <col min="7403" max="7403" width="12.42578125" style="287" hidden="1"/>
    <col min="7404" max="7404" width="6.140625" style="287" hidden="1"/>
    <col min="7405" max="7405" width="15.42578125" style="287" hidden="1"/>
    <col min="7406" max="7406" width="14" style="287" hidden="1"/>
    <col min="7407" max="7652" width="9.140625" style="287" hidden="1"/>
    <col min="7653" max="7653" width="6.140625" style="287" hidden="1"/>
    <col min="7654" max="7654" width="16.28515625" style="287" hidden="1"/>
    <col min="7655" max="7655" width="12.42578125" style="287" hidden="1"/>
    <col min="7656" max="7656" width="16" style="287" hidden="1"/>
    <col min="7657" max="7657" width="12.42578125" style="287" hidden="1"/>
    <col min="7658" max="7658" width="16" style="287" hidden="1"/>
    <col min="7659" max="7659" width="12.42578125" style="287" hidden="1"/>
    <col min="7660" max="7660" width="6.140625" style="287" hidden="1"/>
    <col min="7661" max="7661" width="15.42578125" style="287" hidden="1"/>
    <col min="7662" max="7662" width="14" style="287" hidden="1"/>
    <col min="7663" max="7908" width="9.140625" style="287" hidden="1"/>
    <col min="7909" max="7909" width="6.140625" style="287" hidden="1"/>
    <col min="7910" max="7910" width="16.28515625" style="287" hidden="1"/>
    <col min="7911" max="7911" width="12.42578125" style="287" hidden="1"/>
    <col min="7912" max="7912" width="16" style="287" hidden="1"/>
    <col min="7913" max="7913" width="12.42578125" style="287" hidden="1"/>
    <col min="7914" max="7914" width="16" style="287" hidden="1"/>
    <col min="7915" max="7915" width="12.42578125" style="287" hidden="1"/>
    <col min="7916" max="7916" width="6.140625" style="287" hidden="1"/>
    <col min="7917" max="7917" width="15.42578125" style="287" hidden="1"/>
    <col min="7918" max="7918" width="14" style="287" hidden="1"/>
    <col min="7919" max="8164" width="9.140625" style="287" hidden="1"/>
    <col min="8165" max="8165" width="6.140625" style="287" hidden="1"/>
    <col min="8166" max="8166" width="16.28515625" style="287" hidden="1"/>
    <col min="8167" max="8167" width="12.42578125" style="287" hidden="1"/>
    <col min="8168" max="8168" width="16" style="287" hidden="1"/>
    <col min="8169" max="8169" width="12.42578125" style="287" hidden="1"/>
    <col min="8170" max="8170" width="16" style="287" hidden="1"/>
    <col min="8171" max="8171" width="12.42578125" style="287" hidden="1"/>
    <col min="8172" max="8172" width="6.140625" style="287" hidden="1"/>
    <col min="8173" max="8173" width="15.42578125" style="287" hidden="1"/>
    <col min="8174" max="8174" width="14" style="287" hidden="1"/>
    <col min="8175" max="8420" width="9.140625" style="287" hidden="1"/>
    <col min="8421" max="8421" width="6.140625" style="287" hidden="1"/>
    <col min="8422" max="8422" width="16.28515625" style="287" hidden="1"/>
    <col min="8423" max="8423" width="12.42578125" style="287" hidden="1"/>
    <col min="8424" max="8424" width="16" style="287" hidden="1"/>
    <col min="8425" max="8425" width="12.42578125" style="287" hidden="1"/>
    <col min="8426" max="8426" width="16" style="287" hidden="1"/>
    <col min="8427" max="8427" width="12.42578125" style="287" hidden="1"/>
    <col min="8428" max="8428" width="6.140625" style="287" hidden="1"/>
    <col min="8429" max="8429" width="15.42578125" style="287" hidden="1"/>
    <col min="8430" max="8430" width="14" style="287" hidden="1"/>
    <col min="8431" max="8676" width="9.140625" style="287" hidden="1"/>
    <col min="8677" max="8677" width="6.140625" style="287" hidden="1"/>
    <col min="8678" max="8678" width="16.28515625" style="287" hidden="1"/>
    <col min="8679" max="8679" width="12.42578125" style="287" hidden="1"/>
    <col min="8680" max="8680" width="16" style="287" hidden="1"/>
    <col min="8681" max="8681" width="12.42578125" style="287" hidden="1"/>
    <col min="8682" max="8682" width="16" style="287" hidden="1"/>
    <col min="8683" max="8683" width="12.42578125" style="287" hidden="1"/>
    <col min="8684" max="8684" width="6.140625" style="287" hidden="1"/>
    <col min="8685" max="8685" width="15.42578125" style="287" hidden="1"/>
    <col min="8686" max="8686" width="14" style="287" hidden="1"/>
    <col min="8687" max="8932" width="9.140625" style="287" hidden="1"/>
    <col min="8933" max="8933" width="6.140625" style="287" hidden="1"/>
    <col min="8934" max="8934" width="16.28515625" style="287" hidden="1"/>
    <col min="8935" max="8935" width="12.42578125" style="287" hidden="1"/>
    <col min="8936" max="8936" width="16" style="287" hidden="1"/>
    <col min="8937" max="8937" width="12.42578125" style="287" hidden="1"/>
    <col min="8938" max="8938" width="16" style="287" hidden="1"/>
    <col min="8939" max="8939" width="12.42578125" style="287" hidden="1"/>
    <col min="8940" max="8940" width="6.140625" style="287" hidden="1"/>
    <col min="8941" max="8941" width="15.42578125" style="287" hidden="1"/>
    <col min="8942" max="8942" width="14" style="287" hidden="1"/>
    <col min="8943" max="9188" width="9.140625" style="287" hidden="1"/>
    <col min="9189" max="9189" width="6.140625" style="287" hidden="1"/>
    <col min="9190" max="9190" width="16.28515625" style="287" hidden="1"/>
    <col min="9191" max="9191" width="12.42578125" style="287" hidden="1"/>
    <col min="9192" max="9192" width="16" style="287" hidden="1"/>
    <col min="9193" max="9193" width="12.42578125" style="287" hidden="1"/>
    <col min="9194" max="9194" width="16" style="287" hidden="1"/>
    <col min="9195" max="9195" width="12.42578125" style="287" hidden="1"/>
    <col min="9196" max="9196" width="6.140625" style="287" hidden="1"/>
    <col min="9197" max="9197" width="15.42578125" style="287" hidden="1"/>
    <col min="9198" max="9198" width="14" style="287" hidden="1"/>
    <col min="9199" max="9444" width="9.140625" style="287" hidden="1"/>
    <col min="9445" max="9445" width="6.140625" style="287" hidden="1"/>
    <col min="9446" max="9446" width="16.28515625" style="287" hidden="1"/>
    <col min="9447" max="9447" width="12.42578125" style="287" hidden="1"/>
    <col min="9448" max="9448" width="16" style="287" hidden="1"/>
    <col min="9449" max="9449" width="12.42578125" style="287" hidden="1"/>
    <col min="9450" max="9450" width="16" style="287" hidden="1"/>
    <col min="9451" max="9451" width="12.42578125" style="287" hidden="1"/>
    <col min="9452" max="9452" width="6.140625" style="287" hidden="1"/>
    <col min="9453" max="9453" width="15.42578125" style="287" hidden="1"/>
    <col min="9454" max="9454" width="14" style="287" hidden="1"/>
    <col min="9455" max="9700" width="9.140625" style="287" hidden="1"/>
    <col min="9701" max="9701" width="6.140625" style="287" hidden="1"/>
    <col min="9702" max="9702" width="16.28515625" style="287" hidden="1"/>
    <col min="9703" max="9703" width="12.42578125" style="287" hidden="1"/>
    <col min="9704" max="9704" width="16" style="287" hidden="1"/>
    <col min="9705" max="9705" width="12.42578125" style="287" hidden="1"/>
    <col min="9706" max="9706" width="16" style="287" hidden="1"/>
    <col min="9707" max="9707" width="12.42578125" style="287" hidden="1"/>
    <col min="9708" max="9708" width="6.140625" style="287" hidden="1"/>
    <col min="9709" max="9709" width="15.42578125" style="287" hidden="1"/>
    <col min="9710" max="9710" width="14" style="287" hidden="1"/>
    <col min="9711" max="9956" width="9.140625" style="287" hidden="1"/>
    <col min="9957" max="9957" width="6.140625" style="287" hidden="1"/>
    <col min="9958" max="9958" width="16.28515625" style="287" hidden="1"/>
    <col min="9959" max="9959" width="12.42578125" style="287" hidden="1"/>
    <col min="9960" max="9960" width="16" style="287" hidden="1"/>
    <col min="9961" max="9961" width="12.42578125" style="287" hidden="1"/>
    <col min="9962" max="9962" width="16" style="287" hidden="1"/>
    <col min="9963" max="9963" width="12.42578125" style="287" hidden="1"/>
    <col min="9964" max="9964" width="6.140625" style="287" hidden="1"/>
    <col min="9965" max="9965" width="15.42578125" style="287" hidden="1"/>
    <col min="9966" max="9966" width="14" style="287" hidden="1"/>
    <col min="9967" max="10212" width="9.140625" style="287" hidden="1"/>
    <col min="10213" max="10213" width="6.140625" style="287" hidden="1"/>
    <col min="10214" max="10214" width="16.28515625" style="287" hidden="1"/>
    <col min="10215" max="10215" width="12.42578125" style="287" hidden="1"/>
    <col min="10216" max="10216" width="16" style="287" hidden="1"/>
    <col min="10217" max="10217" width="12.42578125" style="287" hidden="1"/>
    <col min="10218" max="10218" width="16" style="287" hidden="1"/>
    <col min="10219" max="10219" width="12.42578125" style="287" hidden="1"/>
    <col min="10220" max="10220" width="6.140625" style="287" hidden="1"/>
    <col min="10221" max="10221" width="15.42578125" style="287" hidden="1"/>
    <col min="10222" max="10222" width="14" style="287" hidden="1"/>
    <col min="10223" max="10468" width="9.140625" style="287" hidden="1"/>
    <col min="10469" max="10469" width="6.140625" style="287" hidden="1"/>
    <col min="10470" max="10470" width="16.28515625" style="287" hidden="1"/>
    <col min="10471" max="10471" width="12.42578125" style="287" hidden="1"/>
    <col min="10472" max="10472" width="16" style="287" hidden="1"/>
    <col min="10473" max="10473" width="12.42578125" style="287" hidden="1"/>
    <col min="10474" max="10474" width="16" style="287" hidden="1"/>
    <col min="10475" max="10475" width="12.42578125" style="287" hidden="1"/>
    <col min="10476" max="10476" width="6.140625" style="287" hidden="1"/>
    <col min="10477" max="10477" width="15.42578125" style="287" hidden="1"/>
    <col min="10478" max="10478" width="14" style="287" hidden="1"/>
    <col min="10479" max="10724" width="9.140625" style="287" hidden="1"/>
    <col min="10725" max="10725" width="6.140625" style="287" hidden="1"/>
    <col min="10726" max="10726" width="16.28515625" style="287" hidden="1"/>
    <col min="10727" max="10727" width="12.42578125" style="287" hidden="1"/>
    <col min="10728" max="10728" width="16" style="287" hidden="1"/>
    <col min="10729" max="10729" width="12.42578125" style="287" hidden="1"/>
    <col min="10730" max="10730" width="16" style="287" hidden="1"/>
    <col min="10731" max="10731" width="12.42578125" style="287" hidden="1"/>
    <col min="10732" max="10732" width="6.140625" style="287" hidden="1"/>
    <col min="10733" max="10733" width="15.42578125" style="287" hidden="1"/>
    <col min="10734" max="10734" width="14" style="287" hidden="1"/>
    <col min="10735" max="10980" width="9.140625" style="287" hidden="1"/>
    <col min="10981" max="10981" width="6.140625" style="287" hidden="1"/>
    <col min="10982" max="10982" width="16.28515625" style="287" hidden="1"/>
    <col min="10983" max="10983" width="12.42578125" style="287" hidden="1"/>
    <col min="10984" max="10984" width="16" style="287" hidden="1"/>
    <col min="10985" max="10985" width="12.42578125" style="287" hidden="1"/>
    <col min="10986" max="10986" width="16" style="287" hidden="1"/>
    <col min="10987" max="10987" width="12.42578125" style="287" hidden="1"/>
    <col min="10988" max="10988" width="6.140625" style="287" hidden="1"/>
    <col min="10989" max="10989" width="15.42578125" style="287" hidden="1"/>
    <col min="10990" max="10990" width="14" style="287" hidden="1"/>
    <col min="10991" max="11236" width="9.140625" style="287" hidden="1"/>
    <col min="11237" max="11237" width="6.140625" style="287" hidden="1"/>
    <col min="11238" max="11238" width="16.28515625" style="287" hidden="1"/>
    <col min="11239" max="11239" width="12.42578125" style="287" hidden="1"/>
    <col min="11240" max="11240" width="16" style="287" hidden="1"/>
    <col min="11241" max="11241" width="12.42578125" style="287" hidden="1"/>
    <col min="11242" max="11242" width="16" style="287" hidden="1"/>
    <col min="11243" max="11243" width="12.42578125" style="287" hidden="1"/>
    <col min="11244" max="11244" width="6.140625" style="287" hidden="1"/>
    <col min="11245" max="11245" width="15.42578125" style="287" hidden="1"/>
    <col min="11246" max="11246" width="14" style="287" hidden="1"/>
    <col min="11247" max="11492" width="9.140625" style="287" hidden="1"/>
    <col min="11493" max="11493" width="6.140625" style="287" hidden="1"/>
    <col min="11494" max="11494" width="16.28515625" style="287" hidden="1"/>
    <col min="11495" max="11495" width="12.42578125" style="287" hidden="1"/>
    <col min="11496" max="11496" width="16" style="287" hidden="1"/>
    <col min="11497" max="11497" width="12.42578125" style="287" hidden="1"/>
    <col min="11498" max="11498" width="16" style="287" hidden="1"/>
    <col min="11499" max="11499" width="12.42578125" style="287" hidden="1"/>
    <col min="11500" max="11500" width="6.140625" style="287" hidden="1"/>
    <col min="11501" max="11501" width="15.42578125" style="287" hidden="1"/>
    <col min="11502" max="11502" width="14" style="287" hidden="1"/>
    <col min="11503" max="11748" width="9.140625" style="287" hidden="1"/>
    <col min="11749" max="11749" width="6.140625" style="287" hidden="1"/>
    <col min="11750" max="11750" width="16.28515625" style="287" hidden="1"/>
    <col min="11751" max="11751" width="12.42578125" style="287" hidden="1"/>
    <col min="11752" max="11752" width="16" style="287" hidden="1"/>
    <col min="11753" max="11753" width="12.42578125" style="287" hidden="1"/>
    <col min="11754" max="11754" width="16" style="287" hidden="1"/>
    <col min="11755" max="11755" width="12.42578125" style="287" hidden="1"/>
    <col min="11756" max="11756" width="6.140625" style="287" hidden="1"/>
    <col min="11757" max="11757" width="15.42578125" style="287" hidden="1"/>
    <col min="11758" max="11758" width="14" style="287" hidden="1"/>
    <col min="11759" max="12004" width="9.140625" style="287" hidden="1"/>
    <col min="12005" max="12005" width="6.140625" style="287" hidden="1"/>
    <col min="12006" max="12006" width="16.28515625" style="287" hidden="1"/>
    <col min="12007" max="12007" width="12.42578125" style="287" hidden="1"/>
    <col min="12008" max="12008" width="16" style="287" hidden="1"/>
    <col min="12009" max="12009" width="12.42578125" style="287" hidden="1"/>
    <col min="12010" max="12010" width="16" style="287" hidden="1"/>
    <col min="12011" max="12011" width="12.42578125" style="287" hidden="1"/>
    <col min="12012" max="12012" width="6.140625" style="287" hidden="1"/>
    <col min="12013" max="12013" width="15.42578125" style="287" hidden="1"/>
    <col min="12014" max="12014" width="14" style="287" hidden="1"/>
    <col min="12015" max="12260" width="9.140625" style="287" hidden="1"/>
    <col min="12261" max="12261" width="6.140625" style="287" hidden="1"/>
    <col min="12262" max="12262" width="16.28515625" style="287" hidden="1"/>
    <col min="12263" max="12263" width="12.42578125" style="287" hidden="1"/>
    <col min="12264" max="12264" width="16" style="287" hidden="1"/>
    <col min="12265" max="12265" width="12.42578125" style="287" hidden="1"/>
    <col min="12266" max="12266" width="16" style="287" hidden="1"/>
    <col min="12267" max="12267" width="12.42578125" style="287" hidden="1"/>
    <col min="12268" max="12268" width="6.140625" style="287" hidden="1"/>
    <col min="12269" max="12269" width="15.42578125" style="287" hidden="1"/>
    <col min="12270" max="12270" width="14" style="287" hidden="1"/>
    <col min="12271" max="12516" width="9.140625" style="287" hidden="1"/>
    <col min="12517" max="12517" width="6.140625" style="287" hidden="1"/>
    <col min="12518" max="12518" width="16.28515625" style="287" hidden="1"/>
    <col min="12519" max="12519" width="12.42578125" style="287" hidden="1"/>
    <col min="12520" max="12520" width="16" style="287" hidden="1"/>
    <col min="12521" max="12521" width="12.42578125" style="287" hidden="1"/>
    <col min="12522" max="12522" width="16" style="287" hidden="1"/>
    <col min="12523" max="12523" width="12.42578125" style="287" hidden="1"/>
    <col min="12524" max="12524" width="6.140625" style="287" hidden="1"/>
    <col min="12525" max="12525" width="15.42578125" style="287" hidden="1"/>
    <col min="12526" max="12526" width="14" style="287" hidden="1"/>
    <col min="12527" max="12772" width="9.140625" style="287" hidden="1"/>
    <col min="12773" max="12773" width="6.140625" style="287" hidden="1"/>
    <col min="12774" max="12774" width="16.28515625" style="287" hidden="1"/>
    <col min="12775" max="12775" width="12.42578125" style="287" hidden="1"/>
    <col min="12776" max="12776" width="16" style="287" hidden="1"/>
    <col min="12777" max="12777" width="12.42578125" style="287" hidden="1"/>
    <col min="12778" max="12778" width="16" style="287" hidden="1"/>
    <col min="12779" max="12779" width="12.42578125" style="287" hidden="1"/>
    <col min="12780" max="12780" width="6.140625" style="287" hidden="1"/>
    <col min="12781" max="12781" width="15.42578125" style="287" hidden="1"/>
    <col min="12782" max="12782" width="14" style="287" hidden="1"/>
    <col min="12783" max="13028" width="9.140625" style="287" hidden="1"/>
    <col min="13029" max="13029" width="6.140625" style="287" hidden="1"/>
    <col min="13030" max="13030" width="16.28515625" style="287" hidden="1"/>
    <col min="13031" max="13031" width="12.42578125" style="287" hidden="1"/>
    <col min="13032" max="13032" width="16" style="287" hidden="1"/>
    <col min="13033" max="13033" width="12.42578125" style="287" hidden="1"/>
    <col min="13034" max="13034" width="16" style="287" hidden="1"/>
    <col min="13035" max="13035" width="12.42578125" style="287" hidden="1"/>
    <col min="13036" max="13036" width="6.140625" style="287" hidden="1"/>
    <col min="13037" max="13037" width="15.42578125" style="287" hidden="1"/>
    <col min="13038" max="13038" width="14" style="287" hidden="1"/>
    <col min="13039" max="13284" width="9.140625" style="287" hidden="1"/>
    <col min="13285" max="13285" width="6.140625" style="287" hidden="1"/>
    <col min="13286" max="13286" width="16.28515625" style="287" hidden="1"/>
    <col min="13287" max="13287" width="12.42578125" style="287" hidden="1"/>
    <col min="13288" max="13288" width="16" style="287" hidden="1"/>
    <col min="13289" max="13289" width="12.42578125" style="287" hidden="1"/>
    <col min="13290" max="13290" width="16" style="287" hidden="1"/>
    <col min="13291" max="13291" width="12.42578125" style="287" hidden="1"/>
    <col min="13292" max="13292" width="6.140625" style="287" hidden="1"/>
    <col min="13293" max="13293" width="15.42578125" style="287" hidden="1"/>
    <col min="13294" max="13294" width="14" style="287" hidden="1"/>
    <col min="13295" max="13540" width="9.140625" style="287" hidden="1"/>
    <col min="13541" max="13541" width="6.140625" style="287" hidden="1"/>
    <col min="13542" max="13542" width="16.28515625" style="287" hidden="1"/>
    <col min="13543" max="13543" width="12.42578125" style="287" hidden="1"/>
    <col min="13544" max="13544" width="16" style="287" hidden="1"/>
    <col min="13545" max="13545" width="12.42578125" style="287" hidden="1"/>
    <col min="13546" max="13546" width="16" style="287" hidden="1"/>
    <col min="13547" max="13547" width="12.42578125" style="287" hidden="1"/>
    <col min="13548" max="13548" width="6.140625" style="287" hidden="1"/>
    <col min="13549" max="13549" width="15.42578125" style="287" hidden="1"/>
    <col min="13550" max="13550" width="14" style="287" hidden="1"/>
    <col min="13551" max="13796" width="9.140625" style="287" hidden="1"/>
    <col min="13797" max="13797" width="6.140625" style="287" hidden="1"/>
    <col min="13798" max="13798" width="16.28515625" style="287" hidden="1"/>
    <col min="13799" max="13799" width="12.42578125" style="287" hidden="1"/>
    <col min="13800" max="13800" width="16" style="287" hidden="1"/>
    <col min="13801" max="13801" width="12.42578125" style="287" hidden="1"/>
    <col min="13802" max="13802" width="16" style="287" hidden="1"/>
    <col min="13803" max="13803" width="12.42578125" style="287" hidden="1"/>
    <col min="13804" max="13804" width="6.140625" style="287" hidden="1"/>
    <col min="13805" max="13805" width="15.42578125" style="287" hidden="1"/>
    <col min="13806" max="13806" width="14" style="287" hidden="1"/>
    <col min="13807" max="14052" width="9.140625" style="287" hidden="1"/>
    <col min="14053" max="14053" width="6.140625" style="287" hidden="1"/>
    <col min="14054" max="14054" width="16.28515625" style="287" hidden="1"/>
    <col min="14055" max="14055" width="12.42578125" style="287" hidden="1"/>
    <col min="14056" max="14056" width="16" style="287" hidden="1"/>
    <col min="14057" max="14057" width="12.42578125" style="287" hidden="1"/>
    <col min="14058" max="14058" width="16" style="287" hidden="1"/>
    <col min="14059" max="14059" width="12.42578125" style="287" hidden="1"/>
    <col min="14060" max="14060" width="6.140625" style="287" hidden="1"/>
    <col min="14061" max="14061" width="15.42578125" style="287" hidden="1"/>
    <col min="14062" max="14062" width="14" style="287" hidden="1"/>
    <col min="14063" max="14308" width="9.140625" style="287" hidden="1"/>
    <col min="14309" max="14309" width="6.140625" style="287" hidden="1"/>
    <col min="14310" max="14310" width="16.28515625" style="287" hidden="1"/>
    <col min="14311" max="14311" width="12.42578125" style="287" hidden="1"/>
    <col min="14312" max="14312" width="16" style="287" hidden="1"/>
    <col min="14313" max="14313" width="12.42578125" style="287" hidden="1"/>
    <col min="14314" max="14314" width="16" style="287" hidden="1"/>
    <col min="14315" max="14315" width="12.42578125" style="287" hidden="1"/>
    <col min="14316" max="14316" width="6.140625" style="287" hidden="1"/>
    <col min="14317" max="14317" width="15.42578125" style="287" hidden="1"/>
    <col min="14318" max="14318" width="14" style="287" hidden="1"/>
    <col min="14319" max="14564" width="9.140625" style="287" hidden="1"/>
    <col min="14565" max="14565" width="6.140625" style="287" hidden="1"/>
    <col min="14566" max="14566" width="16.28515625" style="287" hidden="1"/>
    <col min="14567" max="14567" width="12.42578125" style="287" hidden="1"/>
    <col min="14568" max="14568" width="16" style="287" hidden="1"/>
    <col min="14569" max="14569" width="12.42578125" style="287" hidden="1"/>
    <col min="14570" max="14570" width="16" style="287" hidden="1"/>
    <col min="14571" max="14571" width="12.42578125" style="287" hidden="1"/>
    <col min="14572" max="14572" width="6.140625" style="287" hidden="1"/>
    <col min="14573" max="14573" width="15.42578125" style="287" hidden="1"/>
    <col min="14574" max="14574" width="14" style="287" hidden="1"/>
    <col min="14575" max="14820" width="9.140625" style="287" hidden="1"/>
    <col min="14821" max="14821" width="6.140625" style="287" hidden="1"/>
    <col min="14822" max="14822" width="16.28515625" style="287" hidden="1"/>
    <col min="14823" max="14823" width="12.42578125" style="287" hidden="1"/>
    <col min="14824" max="14824" width="16" style="287" hidden="1"/>
    <col min="14825" max="14825" width="12.42578125" style="287" hidden="1"/>
    <col min="14826" max="14826" width="16" style="287" hidden="1"/>
    <col min="14827" max="14827" width="12.42578125" style="287" hidden="1"/>
    <col min="14828" max="14828" width="6.140625" style="287" hidden="1"/>
    <col min="14829" max="14829" width="15.42578125" style="287" hidden="1"/>
    <col min="14830" max="14830" width="14" style="287" hidden="1"/>
    <col min="14831" max="15076" width="9.140625" style="287" hidden="1"/>
    <col min="15077" max="15077" width="6.140625" style="287" hidden="1"/>
    <col min="15078" max="15078" width="16.28515625" style="287" hidden="1"/>
    <col min="15079" max="15079" width="12.42578125" style="287" hidden="1"/>
    <col min="15080" max="15080" width="16" style="287" hidden="1"/>
    <col min="15081" max="15081" width="12.42578125" style="287" hidden="1"/>
    <col min="15082" max="15082" width="16" style="287" hidden="1"/>
    <col min="15083" max="15083" width="12.42578125" style="287" hidden="1"/>
    <col min="15084" max="15084" width="6.140625" style="287" hidden="1"/>
    <col min="15085" max="15085" width="15.42578125" style="287" hidden="1"/>
    <col min="15086" max="15086" width="14" style="287" hidden="1"/>
    <col min="15087" max="15332" width="9.140625" style="287" hidden="1"/>
    <col min="15333" max="15333" width="6.140625" style="287" hidden="1"/>
    <col min="15334" max="15334" width="16.28515625" style="287" hidden="1"/>
    <col min="15335" max="15335" width="12.42578125" style="287" hidden="1"/>
    <col min="15336" max="15336" width="16" style="287" hidden="1"/>
    <col min="15337" max="15337" width="12.42578125" style="287" hidden="1"/>
    <col min="15338" max="15338" width="16" style="287" hidden="1"/>
    <col min="15339" max="15339" width="12.42578125" style="287" hidden="1"/>
    <col min="15340" max="15340" width="6.140625" style="287" hidden="1"/>
    <col min="15341" max="15341" width="15.42578125" style="287" hidden="1"/>
    <col min="15342" max="15342" width="14" style="287" hidden="1"/>
    <col min="15343" max="15588" width="9.140625" style="287" hidden="1"/>
    <col min="15589" max="15589" width="6.140625" style="287" hidden="1"/>
    <col min="15590" max="15590" width="16.28515625" style="287" hidden="1"/>
    <col min="15591" max="15591" width="12.42578125" style="287" hidden="1"/>
    <col min="15592" max="15592" width="16" style="287" hidden="1"/>
    <col min="15593" max="15593" width="12.42578125" style="287" hidden="1"/>
    <col min="15594" max="15594" width="16" style="287" hidden="1"/>
    <col min="15595" max="15595" width="12.42578125" style="287" hidden="1"/>
    <col min="15596" max="15596" width="6.140625" style="287" hidden="1"/>
    <col min="15597" max="15597" width="15.42578125" style="287" hidden="1"/>
    <col min="15598" max="15598" width="14" style="287" hidden="1"/>
    <col min="15599" max="15844" width="9.140625" style="287" hidden="1"/>
    <col min="15845" max="15845" width="6.140625" style="287" hidden="1"/>
    <col min="15846" max="15846" width="16.28515625" style="287" hidden="1"/>
    <col min="15847" max="15847" width="12.42578125" style="287" hidden="1"/>
    <col min="15848" max="15848" width="16" style="287" hidden="1"/>
    <col min="15849" max="15849" width="12.42578125" style="287" hidden="1"/>
    <col min="15850" max="15850" width="16" style="287" hidden="1"/>
    <col min="15851" max="15851" width="12.42578125" style="287" hidden="1"/>
    <col min="15852" max="15852" width="6.140625" style="287" hidden="1"/>
    <col min="15853" max="15853" width="15.42578125" style="287" hidden="1"/>
    <col min="15854" max="15854" width="14" style="287" hidden="1"/>
    <col min="15855" max="16100" width="9.140625" style="287" hidden="1"/>
    <col min="16101" max="16101" width="6.140625" style="287" hidden="1"/>
    <col min="16102" max="16102" width="16.28515625" style="287" hidden="1"/>
    <col min="16103" max="16103" width="12.42578125" style="287" hidden="1"/>
    <col min="16104" max="16104" width="16" style="287" hidden="1"/>
    <col min="16105" max="16105" width="12.42578125" style="287" hidden="1"/>
    <col min="16106" max="16106" width="16" style="287" hidden="1"/>
    <col min="16107" max="16107" width="12.42578125" style="287" hidden="1"/>
    <col min="16108" max="16108" width="6.140625" style="287" hidden="1"/>
    <col min="16109" max="16109" width="15.42578125" style="287" hidden="1"/>
    <col min="16110" max="16110" width="14" style="287" hidden="1"/>
    <col min="16111" max="16111" width="15.42578125" style="287" hidden="1"/>
    <col min="16112" max="16112" width="14" style="287" hidden="1"/>
    <col min="16113" max="16113" width="15.42578125" style="287" hidden="1"/>
    <col min="16114" max="16114" width="14" style="287" hidden="1"/>
    <col min="16115" max="16115" width="15.42578125" style="287" hidden="1"/>
    <col min="16116" max="16116" width="14" style="287" hidden="1"/>
    <col min="16117" max="16117" width="15.42578125" style="287" hidden="1"/>
    <col min="16118" max="16118" width="14" style="287" hidden="1"/>
    <col min="16119" max="16119" width="15.42578125" style="287" hidden="1"/>
    <col min="16120" max="16120" width="14" style="287" hidden="1"/>
    <col min="16121" max="16121" width="15.42578125" style="287" hidden="1"/>
    <col min="16122" max="16122" width="14" style="287" hidden="1"/>
    <col min="16123" max="16123" width="6.140625" style="287" hidden="1"/>
    <col min="16124" max="16124" width="15.42578125" style="287" hidden="1"/>
    <col min="16125" max="16125" width="14" style="287" hidden="1"/>
    <col min="16126" max="16126" width="15.42578125" style="287" hidden="1"/>
    <col min="16127" max="16127" width="14" style="287" hidden="1"/>
    <col min="16128" max="16128" width="15.42578125" style="287" hidden="1"/>
    <col min="16129" max="16129" width="14" style="287" hidden="1"/>
    <col min="16130" max="16130" width="15.42578125" style="287" hidden="1"/>
    <col min="16131" max="16131" width="14" style="287" hidden="1"/>
    <col min="16132" max="16132" width="15.42578125" style="287" hidden="1"/>
    <col min="16133" max="16133" width="14" style="287" hidden="1"/>
    <col min="16134" max="16134" width="15.42578125" style="287" hidden="1"/>
    <col min="16135" max="16135" width="14" style="287" hidden="1"/>
    <col min="16136" max="16136" width="15.42578125" style="287" hidden="1"/>
    <col min="16137" max="16137" width="14" style="287" hidden="1"/>
    <col min="16138" max="16384" width="9.140625" style="287" hidden="1"/>
  </cols>
  <sheetData>
    <row r="1" spans="1:12" ht="39" customHeight="1">
      <c r="A1" s="563" t="str">
        <f>'GENERAL TIME TABLE'!A2&amp;"  "&amp;'GENERAL TIME TABLE'!C2&amp;"       "&amp;'GENERAL TIME TABLE'!R2&amp;""&amp;'GENERAL TIME TABLE'!S2</f>
        <v xml:space="preserve">  શાળા :  શ્રી નોખાણિયા પં. પ્રા.શાળા,  તા.ભુજ,  જિ.કચ્છ       વર્ષ :2026-'27</v>
      </c>
      <c r="B1" s="563"/>
      <c r="C1" s="563"/>
      <c r="D1" s="563"/>
      <c r="E1" s="563"/>
      <c r="F1" s="563"/>
      <c r="G1" s="563"/>
      <c r="H1" s="563"/>
      <c r="I1" s="563"/>
      <c r="J1" s="563"/>
      <c r="K1" s="465"/>
    </row>
    <row r="2" spans="1:12" ht="8.25" customHeight="1" thickBot="1">
      <c r="K2" s="465"/>
    </row>
    <row r="3" spans="1:12" ht="36" thickBot="1">
      <c r="A3" s="564" t="s">
        <v>266</v>
      </c>
      <c r="B3" s="565"/>
      <c r="C3" s="565"/>
      <c r="D3" s="565"/>
      <c r="E3" s="565"/>
      <c r="F3" s="565"/>
      <c r="G3" s="565"/>
      <c r="H3" s="565"/>
      <c r="I3" s="565"/>
      <c r="J3" s="566"/>
    </row>
    <row r="4" spans="1:12" s="289" customFormat="1" ht="30.75" customHeight="1" thickBot="1">
      <c r="A4" s="362" t="s">
        <v>222</v>
      </c>
      <c r="B4" s="363" t="s">
        <v>223</v>
      </c>
      <c r="C4" s="363" t="s">
        <v>224</v>
      </c>
      <c r="D4" s="363" t="s">
        <v>225</v>
      </c>
      <c r="E4" s="363" t="s">
        <v>226</v>
      </c>
      <c r="F4" s="363" t="s">
        <v>227</v>
      </c>
      <c r="G4" s="363" t="s">
        <v>228</v>
      </c>
      <c r="H4" s="363" t="s">
        <v>222</v>
      </c>
      <c r="I4" s="363" t="s">
        <v>223</v>
      </c>
      <c r="J4" s="363" t="s">
        <v>229</v>
      </c>
    </row>
    <row r="5" spans="1:12" s="289" customFormat="1" ht="30.75" customHeight="1" thickBot="1">
      <c r="A5" s="356"/>
      <c r="B5" s="337" t="str">
        <f>'GENERAL TIME TABLE'!$B$5</f>
        <v>10:30-10:45</v>
      </c>
      <c r="C5" s="560" t="str">
        <f>'GENERAL TIME TABLE'!$C$5</f>
        <v xml:space="preserve">સમૂહજીવન, શાળાસફાઈ અને શૈક્ષણિક કાર્ય માટેની પૂર્વતૈયારી </v>
      </c>
      <c r="D5" s="561"/>
      <c r="E5" s="561"/>
      <c r="F5" s="561"/>
      <c r="G5" s="562"/>
      <c r="H5" s="359"/>
      <c r="I5" s="310" t="str">
        <f>'GENERAL TIME TABLE'!$U$5</f>
        <v>07:00-07:20</v>
      </c>
      <c r="J5" s="364" t="s">
        <v>232</v>
      </c>
      <c r="L5" s="366"/>
    </row>
    <row r="6" spans="1:12" s="289" customFormat="1" ht="30.75" customHeight="1" thickBot="1">
      <c r="A6" s="357"/>
      <c r="B6" s="337" t="str">
        <f>'GENERAL TIME TABLE'!$B$6</f>
        <v>10:45 - 11:10</v>
      </c>
      <c r="C6" s="560" t="str">
        <f>'GENERAL TIME TABLE'!$C$6</f>
        <v>પ્રાર્થના સંમેલન</v>
      </c>
      <c r="D6" s="561"/>
      <c r="E6" s="561"/>
      <c r="F6" s="561"/>
      <c r="G6" s="562"/>
      <c r="H6" s="360"/>
      <c r="I6" s="310" t="str">
        <f>'GENERAL TIME TABLE'!$U$6</f>
        <v>07:30-07:50</v>
      </c>
      <c r="J6" s="364" t="s">
        <v>230</v>
      </c>
      <c r="L6" s="366"/>
    </row>
    <row r="7" spans="1:12" s="289" customFormat="1" ht="30.75" customHeight="1">
      <c r="A7" s="358">
        <v>1</v>
      </c>
      <c r="B7" s="338" t="str">
        <f>'GENERAL TIME TABLE'!$B$7</f>
        <v>11:10-11:50</v>
      </c>
      <c r="C7" s="339" t="str">
        <f>IF('GENERAL TIME TABLE'!$C$7='GENERAL TIME TABLE'!$R$21,'GENERAL TIME TABLE'!$C$8&amp;"-"&amp;HOME!$A$6,IF('GENERAL TIME TABLE'!$D$7='GENERAL TIME TABLE'!$R$21,'GENERAL TIME TABLE'!$D$8&amp;"-"&amp;HOME!$A$7,IF('GENERAL TIME TABLE'!$E$7='GENERAL TIME TABLE'!$R$21,'GENERAL TIME TABLE'!$E$8&amp;"-"&amp;HOME!$A$8,"")))</f>
        <v>ગણિત-7</v>
      </c>
      <c r="D7" s="339" t="str">
        <f>IF('GENERAL TIME TABLE'!$F$7='GENERAL TIME TABLE'!$R$21,'GENERAL TIME TABLE'!$F$8&amp;"-"&amp;HOME!$A$6,IF('GENERAL TIME TABLE'!$G$7='GENERAL TIME TABLE'!$R$21,'GENERAL TIME TABLE'!$G$8&amp;"-"&amp;HOME!$A$7,IF('GENERAL TIME TABLE'!$H$7='GENERAL TIME TABLE'!$R$21,'GENERAL TIME TABLE'!$H$8&amp;"-"&amp;HOME!$A$8,"")))</f>
        <v>ગણિત-7</v>
      </c>
      <c r="E7" s="339" t="str">
        <f>IF('GENERAL TIME TABLE'!$I$7='GENERAL TIME TABLE'!$R$21,'GENERAL TIME TABLE'!$I$8&amp;"-"&amp;HOME!$A$6,IF('GENERAL TIME TABLE'!$J$7='GENERAL TIME TABLE'!$R$21,'GENERAL TIME TABLE'!$J$8&amp;"-"&amp;HOME!$A$7,IF('GENERAL TIME TABLE'!$K$7='GENERAL TIME TABLE'!$R$21,'GENERAL TIME TABLE'!$K$8&amp;"-"&amp;HOME!$A$8,"")))</f>
        <v>ગણિત-7</v>
      </c>
      <c r="F7" s="339" t="str">
        <f>IF('GENERAL TIME TABLE'!$L$7='GENERAL TIME TABLE'!$R$21,'GENERAL TIME TABLE'!$L$8&amp;"-"&amp;HOME!$A$6,IF('GENERAL TIME TABLE'!$M$7='GENERAL TIME TABLE'!$R$21,'GENERAL TIME TABLE'!$M$8&amp;"-"&amp;HOME!$A$7,IF('GENERAL TIME TABLE'!$N$7='GENERAL TIME TABLE'!$R$21,'GENERAL TIME TABLE'!$N$8&amp;"-"&amp;HOME!$A$8,"")))</f>
        <v>ગણિત-7</v>
      </c>
      <c r="G7" s="340" t="str">
        <f>IF('GENERAL TIME TABLE'!$O$7='GENERAL TIME TABLE'!$R$21,'GENERAL TIME TABLE'!$O$8&amp;"-"&amp;HOME!$A$6,IF('GENERAL TIME TABLE'!$P$7='GENERAL TIME TABLE'!$R$21,'GENERAL TIME TABLE'!$P$8&amp;"-"&amp;HOME!$A$7,IF('GENERAL TIME TABLE'!$Q$7='GENERAL TIME TABLE'!$R$21,'GENERAL TIME TABLE'!$Q$8&amp;"-"&amp;HOME!$A$8,"")))</f>
        <v>ગણિત-7</v>
      </c>
      <c r="H7" s="358">
        <v>1</v>
      </c>
      <c r="I7" s="311" t="str">
        <f>'GENERAL TIME TABLE'!$U$7</f>
        <v>07:50-08:35</v>
      </c>
      <c r="J7" s="340" t="str">
        <f>IF('GENERAL TIME TABLE'!$R$7='GENERAL TIME TABLE'!$R$21,'GENERAL TIME TABLE'!$R$8&amp;"-"&amp;HOME!$A$6,IF('GENERAL TIME TABLE'!$S$7='GENERAL TIME TABLE'!$R$21,'GENERAL TIME TABLE'!$S$8&amp;"-"&amp;HOME!$A$7,IF('GENERAL TIME TABLE'!$T$7='GENERAL TIME TABLE'!$R$21,'GENERAL TIME TABLE'!$T$8&amp;"-"&amp;HOME!$A$8,"")))</f>
        <v>શા.શિ.-6</v>
      </c>
    </row>
    <row r="8" spans="1:12" s="289" customFormat="1" ht="30.75" customHeight="1" thickBot="1">
      <c r="A8" s="357">
        <v>2</v>
      </c>
      <c r="B8" s="337" t="str">
        <f>'GENERAL TIME TABLE'!$B$9</f>
        <v>11:50-12:30</v>
      </c>
      <c r="C8" s="341" t="str">
        <f>IF('GENERAL TIME TABLE'!$C$9='GENERAL TIME TABLE'!$R$21,'GENERAL TIME TABLE'!$C$10&amp;"-"&amp;HOME!$A$6,IF('GENERAL TIME TABLE'!$D$9='GENERAL TIME TABLE'!$R$21,'GENERAL TIME TABLE'!$D$10&amp;"-"&amp;HOME!$A$7,IF('GENERAL TIME TABLE'!$E$9='GENERAL TIME TABLE'!$R$21,'GENERAL TIME TABLE'!$E$10&amp;"-"&amp;HOME!$A$8,"")))</f>
        <v>વિજ્ઞાન-7</v>
      </c>
      <c r="D8" s="341" t="str">
        <f>IF('GENERAL TIME TABLE'!$F$9='GENERAL TIME TABLE'!$R$21,'GENERAL TIME TABLE'!$F$10&amp;"-"&amp;HOME!$A$6,IF('GENERAL TIME TABLE'!$G$9='GENERAL TIME TABLE'!$R$21,'GENERAL TIME TABLE'!$G$10&amp;"-"&amp;HOME!$A$7,IF('GENERAL TIME TABLE'!$H$9='GENERAL TIME TABLE'!$R$21,'GENERAL TIME TABLE'!$H$10&amp;"-"&amp;HOME!$A$8,"")))</f>
        <v>વિજ્ઞાન-7</v>
      </c>
      <c r="E8" s="341" t="str">
        <f>IF('GENERAL TIME TABLE'!$I$9='GENERAL TIME TABLE'!$R$21,'GENERAL TIME TABLE'!$I$10&amp;"-"&amp;HOME!$A$6,IF('GENERAL TIME TABLE'!$J$9='GENERAL TIME TABLE'!$R$21,'GENERAL TIME TABLE'!$J$10&amp;"-"&amp;HOME!$A$7,IF('GENERAL TIME TABLE'!$K$9='GENERAL TIME TABLE'!$R$21,'GENERAL TIME TABLE'!$K$10&amp;"-"&amp;HOME!$A$8,"")))</f>
        <v>વિજ્ઞાન-7</v>
      </c>
      <c r="F8" s="341" t="str">
        <f>IF('GENERAL TIME TABLE'!$L$9='GENERAL TIME TABLE'!$R$21,'GENERAL TIME TABLE'!$L$10&amp;"-"&amp;HOME!$A$6,IF('GENERAL TIME TABLE'!$M$9='GENERAL TIME TABLE'!$R$21,'GENERAL TIME TABLE'!$M$10&amp;"-"&amp;HOME!$A$7,IF('GENERAL TIME TABLE'!$N$9='GENERAL TIME TABLE'!$R$21,'GENERAL TIME TABLE'!$N$10&amp;"-"&amp;HOME!$A$8,"")))</f>
        <v>વિજ્ઞાન-7</v>
      </c>
      <c r="G8" s="342" t="str">
        <f>IF('GENERAL TIME TABLE'!$O$9='GENERAL TIME TABLE'!$R$21,'GENERAL TIME TABLE'!$O$10&amp;"-"&amp;HOME!$A$6,IF('GENERAL TIME TABLE'!$P$9='GENERAL TIME TABLE'!$R$21,'GENERAL TIME TABLE'!$P$10&amp;"-"&amp;HOME!$A$7,IF('GENERAL TIME TABLE'!$Q$9='GENERAL TIME TABLE'!$R$21,'GENERAL TIME TABLE'!$Q$10&amp;"-"&amp;HOME!$A$8,"")))</f>
        <v>વિજ્ઞાન-7</v>
      </c>
      <c r="H8" s="373">
        <v>2</v>
      </c>
      <c r="I8" s="372" t="str">
        <f>'GENERAL TIME TABLE'!$U$9</f>
        <v>08:35-09:15</v>
      </c>
      <c r="J8" s="344" t="str">
        <f>IF('GENERAL TIME TABLE'!$R$9='GENERAL TIME TABLE'!$R$21,'GENERAL TIME TABLE'!$R$10&amp;"-"&amp;HOME!$A$6,IF('GENERAL TIME TABLE'!$S$9='GENERAL TIME TABLE'!$R$21,'GENERAL TIME TABLE'!$S$10&amp;"-"&amp;HOME!$A$7,IF('GENERAL TIME TABLE'!$T$9='GENERAL TIME TABLE'!$R$21,'GENERAL TIME TABLE'!$T$10&amp;"-"&amp;HOME!$A$8,"")))</f>
        <v>ચિત્ર-8</v>
      </c>
    </row>
    <row r="9" spans="1:12" s="289" customFormat="1" ht="30.75" customHeight="1" thickBot="1">
      <c r="A9" s="357"/>
      <c r="B9" s="337" t="str">
        <f>'GENERAL TIME TABLE'!$B$11</f>
        <v>12:30-12:40</v>
      </c>
      <c r="C9" s="567" t="str">
        <f>'GENERAL TIME TABLE'!$C$11</f>
        <v xml:space="preserve">વિરામ </v>
      </c>
      <c r="D9" s="568"/>
      <c r="E9" s="568"/>
      <c r="F9" s="568"/>
      <c r="G9" s="569"/>
      <c r="H9" s="360">
        <v>3</v>
      </c>
      <c r="I9" s="310" t="str">
        <f>'GENERAL TIME TABLE'!$U$11</f>
        <v>09:15-10:00</v>
      </c>
      <c r="J9" s="367" t="str">
        <f>IF('GENERAL TIME TABLE'!$R$11='GENERAL TIME TABLE'!$R$21,'GENERAL TIME TABLE'!$R$12&amp;"-"&amp;HOME!$A$6,IF('GENERAL TIME TABLE'!$S$11='GENERAL TIME TABLE'!$R$21,'GENERAL TIME TABLE'!$S$12&amp;"-"&amp;HOME!$A$7,IF('GENERAL TIME TABLE'!$T$11='GENERAL TIME TABLE'!$R$21,'GENERAL TIME TABLE'!$T$12&amp;"-"&amp;HOME!$A$8,"")))</f>
        <v>ગણિત-6</v>
      </c>
    </row>
    <row r="10" spans="1:12" s="289" customFormat="1" ht="30.75" customHeight="1" thickBot="1">
      <c r="A10" s="358">
        <v>3</v>
      </c>
      <c r="B10" s="338" t="str">
        <f>'GENERAL TIME TABLE'!$B$13</f>
        <v>12:40-01:15</v>
      </c>
      <c r="C10" s="339" t="str">
        <f>IF('GENERAL TIME TABLE'!$C$13='GENERAL TIME TABLE'!$R$21,'GENERAL TIME TABLE'!$C$14&amp;"-"&amp;HOME!$A$6,IF('GENERAL TIME TABLE'!$D$13='GENERAL TIME TABLE'!$R$21,'GENERAL TIME TABLE'!$D$14&amp;"-"&amp;HOME!$A$7,IF('GENERAL TIME TABLE'!$E$13='GENERAL TIME TABLE'!$R$21,'GENERAL TIME TABLE'!$E$14&amp;"-"&amp;HOME!$A$8,"")))</f>
        <v>ગણિત-8</v>
      </c>
      <c r="D10" s="339" t="str">
        <f>IF('GENERAL TIME TABLE'!$F$13='GENERAL TIME TABLE'!$R$21,'GENERAL TIME TABLE'!$F$14&amp;"-"&amp;HOME!$A$6,IF('GENERAL TIME TABLE'!$G$13='GENERAL TIME TABLE'!$R$21,'GENERAL TIME TABLE'!$G$14&amp;"-"&amp;HOME!$A$7,IF('GENERAL TIME TABLE'!$H$13='GENERAL TIME TABLE'!$R$21,'GENERAL TIME TABLE'!$H$14&amp;"-"&amp;HOME!$A$8,"")))</f>
        <v>ગણિત-8</v>
      </c>
      <c r="E10" s="339" t="str">
        <f>IF('GENERAL TIME TABLE'!$I$13='GENERAL TIME TABLE'!$R$21,'GENERAL TIME TABLE'!$I$14&amp;"-"&amp;HOME!$A$6,IF('GENERAL TIME TABLE'!$J$13='GENERAL TIME TABLE'!$R$21,'GENERAL TIME TABLE'!$J$14&amp;"-"&amp;HOME!$A$7,IF('GENERAL TIME TABLE'!$K$13='GENERAL TIME TABLE'!$R$21,'GENERAL TIME TABLE'!$K$14&amp;"-"&amp;HOME!$A$8,"")))</f>
        <v>ગણિત-8</v>
      </c>
      <c r="F10" s="339" t="str">
        <f>IF('GENERAL TIME TABLE'!$L$13='GENERAL TIME TABLE'!$R$21,'GENERAL TIME TABLE'!$L$14&amp;"-"&amp;HOME!$A$6,IF('GENERAL TIME TABLE'!$M$13='GENERAL TIME TABLE'!$R$21,'GENERAL TIME TABLE'!$M$14&amp;"-"&amp;HOME!$A$7,IF('GENERAL TIME TABLE'!$N$13='GENERAL TIME TABLE'!$R$21,'GENERAL TIME TABLE'!$N$14&amp;"-"&amp;HOME!$A$8,"")))</f>
        <v>ગણિત-8</v>
      </c>
      <c r="G10" s="340" t="str">
        <f>IF('GENERAL TIME TABLE'!$O$13='GENERAL TIME TABLE'!$R$21,'GENERAL TIME TABLE'!$O$14&amp;"-"&amp;HOME!$A$6,IF('GENERAL TIME TABLE'!$P$13='GENERAL TIME TABLE'!$R$21,'GENERAL TIME TABLE'!$P$14&amp;"-"&amp;HOME!$A$7,IF('GENERAL TIME TABLE'!$Q$13='GENERAL TIME TABLE'!$R$21,'GENERAL TIME TABLE'!$Q$14&amp;"-"&amp;HOME!$A$8,"")))</f>
        <v>ગણિત-8</v>
      </c>
      <c r="H10" s="360"/>
      <c r="I10" s="310" t="str">
        <f>'GENERAL TIME TABLE'!$U$13</f>
        <v>10:00-10:30</v>
      </c>
      <c r="J10" s="365" t="s">
        <v>129</v>
      </c>
    </row>
    <row r="11" spans="1:12" s="289" customFormat="1" ht="30.75" customHeight="1" thickBot="1">
      <c r="A11" s="357">
        <v>4</v>
      </c>
      <c r="B11" s="337" t="str">
        <f>'GENERAL TIME TABLE'!$B$15</f>
        <v>01:15 -01:50</v>
      </c>
      <c r="C11" s="368" t="str">
        <f>IF('GENERAL TIME TABLE'!$C$15='GENERAL TIME TABLE'!$R$21,'GENERAL TIME TABLE'!$C$16&amp;"-"&amp;HOME!$A$6,IF('GENERAL TIME TABLE'!$D$15='GENERAL TIME TABLE'!$R$21,'GENERAL TIME TABLE'!$D$16&amp;"-"&amp;HOME!$A$7,IF('GENERAL TIME TABLE'!$E$15='GENERAL TIME TABLE'!$R$21,'GENERAL TIME TABLE'!$E$16&amp;"-"&amp;HOME!$A$8,"")))</f>
        <v>વિજ્ઞાન-8</v>
      </c>
      <c r="D11" s="368" t="str">
        <f>IF('GENERAL TIME TABLE'!$F$15='GENERAL TIME TABLE'!$R$21,'GENERAL TIME TABLE'!$F$16&amp;"-"&amp;HOME!$A$6,IF('GENERAL TIME TABLE'!$G$15='GENERAL TIME TABLE'!$R$21,'GENERAL TIME TABLE'!$G$16&amp;"-"&amp;HOME!$A$7,IF('GENERAL TIME TABLE'!$H$15='GENERAL TIME TABLE'!$R$21,'GENERAL TIME TABLE'!$H$16&amp;"-"&amp;HOME!$A$8,"")))</f>
        <v>વિજ્ઞાન-8</v>
      </c>
      <c r="E11" s="368" t="str">
        <f>IF('GENERAL TIME TABLE'!$I$15='GENERAL TIME TABLE'!$R$21,'GENERAL TIME TABLE'!$I$16&amp;"-"&amp;HOME!$A$6,IF('GENERAL TIME TABLE'!$J$15='GENERAL TIME TABLE'!$R$21,'GENERAL TIME TABLE'!$J$16&amp;"-"&amp;HOME!$A$7,IF('GENERAL TIME TABLE'!$K$15='GENERAL TIME TABLE'!$R$21,'GENERAL TIME TABLE'!$K$16&amp;"-"&amp;HOME!$A$8,"")))</f>
        <v>વિજ્ઞાન-8</v>
      </c>
      <c r="F11" s="368" t="str">
        <f>IF('GENERAL TIME TABLE'!$L$15='GENERAL TIME TABLE'!$R$21,'GENERAL TIME TABLE'!$L$16&amp;"-"&amp;HOME!$A$6,IF('GENERAL TIME TABLE'!$M$15='GENERAL TIME TABLE'!$R$21,'GENERAL TIME TABLE'!$M$16&amp;"-"&amp;HOME!$A$7,IF('GENERAL TIME TABLE'!$N$15='GENERAL TIME TABLE'!$R$21,'GENERAL TIME TABLE'!$N$16&amp;"-"&amp;HOME!$A$8,"")))</f>
        <v>વિજ્ઞાન-8</v>
      </c>
      <c r="G11" s="374" t="str">
        <f>IF('GENERAL TIME TABLE'!$O$15='GENERAL TIME TABLE'!$R$21,'GENERAL TIME TABLE'!$O$16&amp;"-"&amp;HOME!$A$6,IF('GENERAL TIME TABLE'!$P$15='GENERAL TIME TABLE'!$R$21,'GENERAL TIME TABLE'!$P$16&amp;"-"&amp;HOME!$A$7,IF('GENERAL TIME TABLE'!$Q$15='GENERAL TIME TABLE'!$R$21,'GENERAL TIME TABLE'!$Q$16&amp;"-"&amp;HOME!$A$8,"")))</f>
        <v>વિજ્ઞાન-8</v>
      </c>
      <c r="H11" s="361">
        <v>4</v>
      </c>
      <c r="I11" s="311" t="str">
        <f>'GENERAL TIME TABLE'!$U$15</f>
        <v>10:30-11:00</v>
      </c>
      <c r="J11" s="340" t="str">
        <f>IF('GENERAL TIME TABLE'!$R$15='GENERAL TIME TABLE'!$R$21,'GENERAL TIME TABLE'!$R$16&amp;"-"&amp;HOME!$A$6,IF('GENERAL TIME TABLE'!$S$15='GENERAL TIME TABLE'!$R$21,'GENERAL TIME TABLE'!$S$16&amp;"-"&amp;HOME!$A$7,IF('GENERAL TIME TABLE'!$T$15='GENERAL TIME TABLE'!$R$21,'GENERAL TIME TABLE'!$T$16&amp;"-"&amp;HOME!$A$8,"")))</f>
        <v>વિજ્ઞાન-8</v>
      </c>
    </row>
    <row r="12" spans="1:12" s="289" customFormat="1" ht="30.75" customHeight="1" thickBot="1">
      <c r="A12" s="357"/>
      <c r="B12" s="337" t="str">
        <f>'GENERAL TIME TABLE'!$B$17</f>
        <v>01:50-02:30</v>
      </c>
      <c r="C12" s="567" t="str">
        <f>'GENERAL TIME TABLE'!$C$17</f>
        <v xml:space="preserve">મધ્યાહન ભોજન - વિરામ </v>
      </c>
      <c r="D12" s="568"/>
      <c r="E12" s="568"/>
      <c r="F12" s="568"/>
      <c r="G12" s="569"/>
      <c r="H12" s="360">
        <v>5</v>
      </c>
      <c r="I12" s="310" t="str">
        <f>'GENERAL TIME TABLE'!$U$17</f>
        <v>11:00-11:30</v>
      </c>
      <c r="J12" s="367" t="str">
        <f>IF('GENERAL TIME TABLE'!$R$17='GENERAL TIME TABLE'!$R$21,'GENERAL TIME TABLE'!$R$18&amp;"-"&amp;HOME!$A$6,IF('GENERAL TIME TABLE'!$S$17='GENERAL TIME TABLE'!$R$21,'GENERAL TIME TABLE'!$S$18&amp;"-"&amp;HOME!$A$7,IF('GENERAL TIME TABLE'!$T$17='GENERAL TIME TABLE'!$R$21,'GENERAL TIME TABLE'!$T$18&amp;"-"&amp;HOME!$A$8,"")))</f>
        <v>વિજ્ઞાન-6</v>
      </c>
    </row>
    <row r="13" spans="1:12" s="289" customFormat="1" ht="30.75" customHeight="1">
      <c r="A13" s="358">
        <v>5</v>
      </c>
      <c r="B13" s="338" t="str">
        <f>'GENERAL TIME TABLE'!$B$18</f>
        <v>02:30-03:05</v>
      </c>
      <c r="C13" s="339" t="str">
        <f>IF('GENERAL TIME TABLE'!$C$18='GENERAL TIME TABLE'!$R$21,'GENERAL TIME TABLE'!$C$19&amp;"-"&amp;HOME!$A$6,IF('GENERAL TIME TABLE'!$D$18='GENERAL TIME TABLE'!$R$21,'GENERAL TIME TABLE'!$D$19&amp;"-"&amp;HOME!$A$7,IF('GENERAL TIME TABLE'!$E$18='GENERAL TIME TABLE'!$R$21,'GENERAL TIME TABLE'!$E$19&amp;"-"&amp;HOME!$A$8,"")))</f>
        <v>ગણિત-6</v>
      </c>
      <c r="D13" s="339" t="str">
        <f>IF('GENERAL TIME TABLE'!$F$18='GENERAL TIME TABLE'!$R$21,'GENERAL TIME TABLE'!$F$19&amp;"-"&amp;HOME!$A$6,IF('GENERAL TIME TABLE'!$G$18='GENERAL TIME TABLE'!$R$21,'GENERAL TIME TABLE'!$G$19&amp;"-"&amp;HOME!$A$7,IF('GENERAL TIME TABLE'!$H$18='GENERAL TIME TABLE'!$R$21,'GENERAL TIME TABLE'!$H$19&amp;"-"&amp;HOME!$A$8,"")))</f>
        <v>ગણિત-6</v>
      </c>
      <c r="E13" s="339" t="str">
        <f>IF('GENERAL TIME TABLE'!$I$18='GENERAL TIME TABLE'!$R$21,'GENERAL TIME TABLE'!$I$19&amp;"-"&amp;HOME!$A$6,IF('GENERAL TIME TABLE'!$J$18='GENERAL TIME TABLE'!$R$21,'GENERAL TIME TABLE'!$J$19&amp;"-"&amp;HOME!$A$7,IF('GENERAL TIME TABLE'!$K$18='GENERAL TIME TABLE'!$R$21,'GENERAL TIME TABLE'!$K$19&amp;"-"&amp;HOME!$A$8,"")))</f>
        <v>ગણિત-6</v>
      </c>
      <c r="F13" s="339" t="str">
        <f>IF('GENERAL TIME TABLE'!$L$18='GENERAL TIME TABLE'!$R$21,'GENERAL TIME TABLE'!$L$19&amp;"-"&amp;HOME!$A$6,IF('GENERAL TIME TABLE'!$M$18='GENERAL TIME TABLE'!$R$21,'GENERAL TIME TABLE'!$M$19&amp;"-"&amp;HOME!$A$7,IF('GENERAL TIME TABLE'!$N$18='GENERAL TIME TABLE'!$R$21,'GENERAL TIME TABLE'!$N$19&amp;"-"&amp;HOME!$A$8,"")))</f>
        <v>ગણિત-6</v>
      </c>
      <c r="G13" s="340" t="str">
        <f>IF('GENERAL TIME TABLE'!$O$18='GENERAL TIME TABLE'!$R$21,'GENERAL TIME TABLE'!$O$19&amp;"-"&amp;HOME!$A$6,IF('GENERAL TIME TABLE'!$P$18='GENERAL TIME TABLE'!$R$21,'GENERAL TIME TABLE'!$P$19&amp;"-"&amp;HOME!$A$7,IF('GENERAL TIME TABLE'!$Q$18='GENERAL TIME TABLE'!$R$21,'GENERAL TIME TABLE'!$Q$19&amp;"-"&amp;HOME!$A$8,"")))</f>
        <v>ગણિત-6</v>
      </c>
      <c r="H13" s="550" t="s">
        <v>265</v>
      </c>
      <c r="I13" s="550"/>
      <c r="J13" s="551"/>
    </row>
    <row r="14" spans="1:12" s="289" customFormat="1" ht="30.75" customHeight="1" thickBot="1">
      <c r="A14" s="357">
        <v>6</v>
      </c>
      <c r="B14" s="337" t="str">
        <f>'GENERAL TIME TABLE'!$B$20</f>
        <v>03:05-03:40</v>
      </c>
      <c r="C14" s="368" t="str">
        <f>IF('GENERAL TIME TABLE'!$C$20='GENERAL TIME TABLE'!$R$21,'GENERAL TIME TABLE'!$C$21&amp;"-"&amp;HOME!$A$6,IF('GENERAL TIME TABLE'!$D$20='GENERAL TIME TABLE'!$R$21,'GENERAL TIME TABLE'!$D$21&amp;"-"&amp;HOME!$A$7,IF('GENERAL TIME TABLE'!$E$20='GENERAL TIME TABLE'!$R$21,'GENERAL TIME TABLE'!$E$21&amp;"-"&amp;HOME!$A$8,"")))</f>
        <v>વિજ્ઞાન-6</v>
      </c>
      <c r="D14" s="368" t="str">
        <f>IF('GENERAL TIME TABLE'!$F$20='GENERAL TIME TABLE'!$R$21,'GENERAL TIME TABLE'!$F$21&amp;"-"&amp;HOME!$A$6,IF('GENERAL TIME TABLE'!$G$20='GENERAL TIME TABLE'!$R$21,'GENERAL TIME TABLE'!$G$21&amp;"-"&amp;HOME!$A$7,IF('GENERAL TIME TABLE'!$H$20='GENERAL TIME TABLE'!$R$21,'GENERAL TIME TABLE'!$H$21&amp;"-"&amp;HOME!$A$8,"")))</f>
        <v>વિજ્ઞાન-6</v>
      </c>
      <c r="E14" s="368" t="str">
        <f>IF('GENERAL TIME TABLE'!$I$20='GENERAL TIME TABLE'!$R$21,'GENERAL TIME TABLE'!$I$21&amp;"-"&amp;HOME!$A$6,IF('GENERAL TIME TABLE'!$J$20='GENERAL TIME TABLE'!$R$21,'GENERAL TIME TABLE'!$J$21&amp;"-"&amp;HOME!$A$7,IF('GENERAL TIME TABLE'!$K$20='GENERAL TIME TABLE'!$R$21,'GENERAL TIME TABLE'!$K$21&amp;"-"&amp;HOME!$A$8,"")))</f>
        <v>વિજ્ઞાન-6</v>
      </c>
      <c r="F14" s="368" t="str">
        <f>IF('GENERAL TIME TABLE'!$L$20='GENERAL TIME TABLE'!$R$21,'GENERAL TIME TABLE'!$L$21&amp;"-"&amp;HOME!$A$6,IF('GENERAL TIME TABLE'!$M$20='GENERAL TIME TABLE'!$R$21,'GENERAL TIME TABLE'!$M$21&amp;"-"&amp;HOME!$A$7,IF('GENERAL TIME TABLE'!$N$20='GENERAL TIME TABLE'!$R$21,'GENERAL TIME TABLE'!$N$21&amp;"-"&amp;HOME!$A$8,"")))</f>
        <v>વિજ્ઞાન-6</v>
      </c>
      <c r="G14" s="374" t="str">
        <f>IF('GENERAL TIME TABLE'!$O$20='GENERAL TIME TABLE'!$R$21,'GENERAL TIME TABLE'!$O$21&amp;"-"&amp;HOME!$A$6,IF('GENERAL TIME TABLE'!$P$20='GENERAL TIME TABLE'!$R$21,'GENERAL TIME TABLE'!$P$21&amp;"-"&amp;HOME!$A$7,IF('GENERAL TIME TABLE'!$Q$20='GENERAL TIME TABLE'!$R$21,'GENERAL TIME TABLE'!$Q$21&amp;"-"&amp;HOME!$A$8,"")))</f>
        <v>વિજ્ઞાન-6</v>
      </c>
      <c r="H14" s="552"/>
      <c r="I14" s="552"/>
      <c r="J14" s="553"/>
    </row>
    <row r="15" spans="1:12" s="289" customFormat="1" ht="30.75" customHeight="1" thickBot="1">
      <c r="A15" s="357"/>
      <c r="B15" s="337" t="str">
        <f>'GENERAL TIME TABLE'!$B$22</f>
        <v>03:40-03:50</v>
      </c>
      <c r="C15" s="560" t="str">
        <f>'GENERAL TIME TABLE'!$C$22</f>
        <v xml:space="preserve">વિરામ </v>
      </c>
      <c r="D15" s="561"/>
      <c r="E15" s="561"/>
      <c r="F15" s="561"/>
      <c r="G15" s="562"/>
      <c r="H15" s="555" t="str">
        <f>IF(HOME!$B$7="","",HOME!$B$7)</f>
        <v>ઓડેદરા કેશુભાઈ ગીગાભાઈ</v>
      </c>
      <c r="I15" s="555"/>
      <c r="J15" s="556"/>
    </row>
    <row r="16" spans="1:12" s="289" customFormat="1" ht="30.75" customHeight="1">
      <c r="A16" s="358">
        <v>7</v>
      </c>
      <c r="B16" s="338" t="str">
        <f>'GENERAL TIME TABLE'!$B$23</f>
        <v>03:50-04:25</v>
      </c>
      <c r="C16" s="339" t="str">
        <f>IF('GENERAL TIME TABLE'!$C$23='GENERAL TIME TABLE'!$R$21,'GENERAL TIME TABLE'!$C$24&amp;"-"&amp;HOME!$A$6,IF('GENERAL TIME TABLE'!$D$23='GENERAL TIME TABLE'!$R$21,'GENERAL TIME TABLE'!$D$24&amp;"-"&amp;HOME!$A$7,IF('GENERAL TIME TABLE'!$E$23='GENERAL TIME TABLE'!$R$21,'GENERAL TIME TABLE'!$E$24&amp;"-"&amp;HOME!$A$8,"")))</f>
        <v>ગણિત-7</v>
      </c>
      <c r="D16" s="339" t="str">
        <f>IF('GENERAL TIME TABLE'!$F$23='GENERAL TIME TABLE'!$R$21,'GENERAL TIME TABLE'!$F$24&amp;"-"&amp;HOME!$A$6,IF('GENERAL TIME TABLE'!$G$23='GENERAL TIME TABLE'!$R$21,'GENERAL TIME TABLE'!$G$24&amp;"-"&amp;HOME!$A$7,IF('GENERAL TIME TABLE'!$H$23='GENERAL TIME TABLE'!$R$21,'GENERAL TIME TABLE'!$H$24&amp;"-"&amp;HOME!$A$8,"")))</f>
        <v>ગણિત-7</v>
      </c>
      <c r="E16" s="339" t="str">
        <f>IF('GENERAL TIME TABLE'!$I$23='GENERAL TIME TABLE'!$R$21,'GENERAL TIME TABLE'!$I$24&amp;"-"&amp;HOME!$A$6,IF('GENERAL TIME TABLE'!$J$23='GENERAL TIME TABLE'!$R$21,'GENERAL TIME TABLE'!$J$24&amp;"-"&amp;HOME!$A$7,IF('GENERAL TIME TABLE'!$K$23='GENERAL TIME TABLE'!$R$21,'GENERAL TIME TABLE'!$K$24&amp;"-"&amp;HOME!$A$8,"")))</f>
        <v>ગણિત-8</v>
      </c>
      <c r="F16" s="339" t="str">
        <f>IF('GENERAL TIME TABLE'!$L$23='GENERAL TIME TABLE'!$R$21,'GENERAL TIME TABLE'!$L$24&amp;"-"&amp;HOME!$A$6,IF('GENERAL TIME TABLE'!$M$23='GENERAL TIME TABLE'!$R$21,'GENERAL TIME TABLE'!$M$24&amp;"-"&amp;HOME!$A$7,IF('GENERAL TIME TABLE'!$N$23='GENERAL TIME TABLE'!$R$21,'GENERAL TIME TABLE'!$N$24&amp;"-"&amp;HOME!$A$8,"")))</f>
        <v>વિજ્ઞાન-8</v>
      </c>
      <c r="G16" s="340" t="str">
        <f>IF('GENERAL TIME TABLE'!$O$23='GENERAL TIME TABLE'!$R$21,'GENERAL TIME TABLE'!$O$24&amp;"-"&amp;HOME!$A$6,IF('GENERAL TIME TABLE'!$P$23='GENERAL TIME TABLE'!$R$21,'GENERAL TIME TABLE'!$P$24&amp;"-"&amp;HOME!$A$7,IF('GENERAL TIME TABLE'!$Q$23='GENERAL TIME TABLE'!$R$21,'GENERAL TIME TABLE'!$Q$24&amp;"-"&amp;HOME!$A$8,"")))</f>
        <v>ગણિત-6</v>
      </c>
      <c r="H16" s="555"/>
      <c r="I16" s="555"/>
      <c r="J16" s="556"/>
    </row>
    <row r="17" spans="1:10" s="289" customFormat="1" ht="30.75" customHeight="1" thickBot="1">
      <c r="A17" s="357">
        <v>8</v>
      </c>
      <c r="B17" s="337" t="str">
        <f>'GENERAL TIME TABLE'!$B$25</f>
        <v>04:25-05:00</v>
      </c>
      <c r="C17" s="369" t="str">
        <f>IF('GENERAL TIME TABLE'!$C$25='GENERAL TIME TABLE'!$R$21,'GENERAL TIME TABLE'!$C$26&amp;"-"&amp;HOME!$A$6,IF('GENERAL TIME TABLE'!$D$25='GENERAL TIME TABLE'!$R$21,'GENERAL TIME TABLE'!$D$26&amp;"-"&amp;HOME!$A$7,IF('GENERAL TIME TABLE'!$E$25='GENERAL TIME TABLE'!$R$21,'GENERAL TIME TABLE'!$E$26&amp;"-"&amp;HOME!$A$8,"")))</f>
        <v>ગણિત-8</v>
      </c>
      <c r="D17" s="369" t="str">
        <f>IF('GENERAL TIME TABLE'!$F$25='GENERAL TIME TABLE'!$R$21,'GENERAL TIME TABLE'!$F$26&amp;"-"&amp;HOME!$A$6,IF('GENERAL TIME TABLE'!$G$25='GENERAL TIME TABLE'!$R$21,'GENERAL TIME TABLE'!$G$26&amp;"-"&amp;HOME!$A$7,IF('GENERAL TIME TABLE'!$H$25='GENERAL TIME TABLE'!$R$21,'GENERAL TIME TABLE'!$H$26&amp;"-"&amp;HOME!$A$8,"")))</f>
        <v>વિજ્ઞાન-7</v>
      </c>
      <c r="E17" s="369" t="str">
        <f>IF('GENERAL TIME TABLE'!$I$25='GENERAL TIME TABLE'!$R$21,'GENERAL TIME TABLE'!$I$26&amp;"-"&amp;HOME!$A$6,IF('GENERAL TIME TABLE'!$J$25='GENERAL TIME TABLE'!$R$21,'GENERAL TIME TABLE'!$J$26&amp;"-"&amp;HOME!$A$7,IF('GENERAL TIME TABLE'!$K$25='GENERAL TIME TABLE'!$R$21,'GENERAL TIME TABLE'!$K$26&amp;"-"&amp;HOME!$A$8,"")))</f>
        <v>વિજ્ઞાન-7</v>
      </c>
      <c r="F17" s="369" t="str">
        <f>IF('GENERAL TIME TABLE'!$L$25='GENERAL TIME TABLE'!$R$21,'GENERAL TIME TABLE'!$L$26&amp;"-"&amp;HOME!$A$6,IF('GENERAL TIME TABLE'!$M$25='GENERAL TIME TABLE'!$R$21,'GENERAL TIME TABLE'!$M$26&amp;"-"&amp;HOME!$A$7,IF('GENERAL TIME TABLE'!$N$25='GENERAL TIME TABLE'!$R$21,'GENERAL TIME TABLE'!$N$26&amp;"-"&amp;HOME!$A$8,"")))</f>
        <v>કમ્પ્યુટર-7</v>
      </c>
      <c r="G17" s="367" t="str">
        <f>IF('GENERAL TIME TABLE'!$O$25='GENERAL TIME TABLE'!$R$21,'GENERAL TIME TABLE'!$O$26&amp;"-"&amp;HOME!$A$6,IF('GENERAL TIME TABLE'!$P$25='GENERAL TIME TABLE'!$R$21,'GENERAL TIME TABLE'!$P$26&amp;"-"&amp;HOME!$A$7,IF('GENERAL TIME TABLE'!$Q$25='GENERAL TIME TABLE'!$R$21,'GENERAL TIME TABLE'!$Q$26&amp;"-"&amp;HOME!$A$8,"")))</f>
        <v>વિજ્ઞાન-6</v>
      </c>
      <c r="H17" s="558"/>
      <c r="I17" s="558"/>
      <c r="J17" s="559"/>
    </row>
    <row r="18" spans="1:10" ht="6.75" customHeight="1"/>
  </sheetData>
  <sheetProtection password="F2A4" sheet="1" objects="1" scenarios="1" selectLockedCells="1"/>
  <mergeCells count="10">
    <mergeCell ref="K1:K2"/>
    <mergeCell ref="C12:G12"/>
    <mergeCell ref="H13:J14"/>
    <mergeCell ref="C15:G15"/>
    <mergeCell ref="H15:J17"/>
    <mergeCell ref="A1:J1"/>
    <mergeCell ref="A3:J3"/>
    <mergeCell ref="C5:G5"/>
    <mergeCell ref="C6:G6"/>
    <mergeCell ref="C9:G9"/>
  </mergeCells>
  <pageMargins left="0.44" right="0.19" top="0.7" bottom="0.34" header="0.36" footer="0.31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C000"/>
  </sheetPr>
  <dimension ref="A1:WVQ18"/>
  <sheetViews>
    <sheetView showGridLines="0" topLeftCell="A8" zoomScale="85" zoomScaleNormal="85" workbookViewId="0">
      <selection activeCell="K1" sqref="K1:K2"/>
    </sheetView>
  </sheetViews>
  <sheetFormatPr defaultColWidth="0" defaultRowHeight="20.25" zeroHeight="1"/>
  <cols>
    <col min="1" max="1" width="6.5703125" style="287" customWidth="1"/>
    <col min="2" max="2" width="14.28515625" style="288" bestFit="1" customWidth="1"/>
    <col min="3" max="7" width="16.140625" style="287" customWidth="1"/>
    <col min="8" max="8" width="6.5703125" style="287" customWidth="1"/>
    <col min="9" max="9" width="14.28515625" style="287" bestFit="1" customWidth="1"/>
    <col min="10" max="10" width="16.140625" style="287" customWidth="1"/>
    <col min="11" max="11" width="21.5703125" style="287" customWidth="1"/>
    <col min="12" max="232" width="9.140625" style="287" hidden="1"/>
    <col min="233" max="233" width="6.140625" style="287" hidden="1"/>
    <col min="234" max="234" width="16.28515625" style="287" hidden="1"/>
    <col min="235" max="235" width="12.42578125" style="287" hidden="1"/>
    <col min="236" max="236" width="16" style="287" hidden="1"/>
    <col min="237" max="237" width="12.42578125" style="287" hidden="1"/>
    <col min="238" max="238" width="16" style="287" hidden="1"/>
    <col min="239" max="239" width="12.42578125" style="287" hidden="1"/>
    <col min="240" max="240" width="6.140625" style="287" hidden="1"/>
    <col min="241" max="241" width="15.42578125" style="287" hidden="1"/>
    <col min="242" max="242" width="14" style="287" hidden="1"/>
    <col min="243" max="488" width="9.140625" style="287" hidden="1"/>
    <col min="489" max="489" width="6.140625" style="287" hidden="1"/>
    <col min="490" max="490" width="16.28515625" style="287" hidden="1"/>
    <col min="491" max="491" width="12.42578125" style="287" hidden="1"/>
    <col min="492" max="492" width="16" style="287" hidden="1"/>
    <col min="493" max="493" width="12.42578125" style="287" hidden="1"/>
    <col min="494" max="494" width="16" style="287" hidden="1"/>
    <col min="495" max="495" width="12.42578125" style="287" hidden="1"/>
    <col min="496" max="496" width="6.140625" style="287" hidden="1"/>
    <col min="497" max="497" width="15.42578125" style="287" hidden="1"/>
    <col min="498" max="498" width="14" style="287" hidden="1"/>
    <col min="499" max="744" width="9.140625" style="287" hidden="1"/>
    <col min="745" max="745" width="6.140625" style="287" hidden="1"/>
    <col min="746" max="746" width="16.28515625" style="287" hidden="1"/>
    <col min="747" max="747" width="12.42578125" style="287" hidden="1"/>
    <col min="748" max="748" width="16" style="287" hidden="1"/>
    <col min="749" max="749" width="12.42578125" style="287" hidden="1"/>
    <col min="750" max="750" width="16" style="287" hidden="1"/>
    <col min="751" max="751" width="12.42578125" style="287" hidden="1"/>
    <col min="752" max="752" width="6.140625" style="287" hidden="1"/>
    <col min="753" max="753" width="15.42578125" style="287" hidden="1"/>
    <col min="754" max="754" width="14" style="287" hidden="1"/>
    <col min="755" max="1000" width="9.140625" style="287" hidden="1"/>
    <col min="1001" max="1001" width="6.140625" style="287" hidden="1"/>
    <col min="1002" max="1002" width="16.28515625" style="287" hidden="1"/>
    <col min="1003" max="1003" width="12.42578125" style="287" hidden="1"/>
    <col min="1004" max="1004" width="16" style="287" hidden="1"/>
    <col min="1005" max="1005" width="12.42578125" style="287" hidden="1"/>
    <col min="1006" max="1006" width="16" style="287" hidden="1"/>
    <col min="1007" max="1007" width="12.42578125" style="287" hidden="1"/>
    <col min="1008" max="1008" width="6.140625" style="287" hidden="1"/>
    <col min="1009" max="1009" width="15.42578125" style="287" hidden="1"/>
    <col min="1010" max="1010" width="14" style="287" hidden="1"/>
    <col min="1011" max="1256" width="9.140625" style="287" hidden="1"/>
    <col min="1257" max="1257" width="6.140625" style="287" hidden="1"/>
    <col min="1258" max="1258" width="16.28515625" style="287" hidden="1"/>
    <col min="1259" max="1259" width="12.42578125" style="287" hidden="1"/>
    <col min="1260" max="1260" width="16" style="287" hidden="1"/>
    <col min="1261" max="1261" width="12.42578125" style="287" hidden="1"/>
    <col min="1262" max="1262" width="16" style="287" hidden="1"/>
    <col min="1263" max="1263" width="12.42578125" style="287" hidden="1"/>
    <col min="1264" max="1264" width="6.140625" style="287" hidden="1"/>
    <col min="1265" max="1265" width="15.42578125" style="287" hidden="1"/>
    <col min="1266" max="1266" width="14" style="287" hidden="1"/>
    <col min="1267" max="1512" width="9.140625" style="287" hidden="1"/>
    <col min="1513" max="1513" width="6.140625" style="287" hidden="1"/>
    <col min="1514" max="1514" width="16.28515625" style="287" hidden="1"/>
    <col min="1515" max="1515" width="12.42578125" style="287" hidden="1"/>
    <col min="1516" max="1516" width="16" style="287" hidden="1"/>
    <col min="1517" max="1517" width="12.42578125" style="287" hidden="1"/>
    <col min="1518" max="1518" width="16" style="287" hidden="1"/>
    <col min="1519" max="1519" width="12.42578125" style="287" hidden="1"/>
    <col min="1520" max="1520" width="6.140625" style="287" hidden="1"/>
    <col min="1521" max="1521" width="15.42578125" style="287" hidden="1"/>
    <col min="1522" max="1522" width="14" style="287" hidden="1"/>
    <col min="1523" max="1768" width="9.140625" style="287" hidden="1"/>
    <col min="1769" max="1769" width="6.140625" style="287" hidden="1"/>
    <col min="1770" max="1770" width="16.28515625" style="287" hidden="1"/>
    <col min="1771" max="1771" width="12.42578125" style="287" hidden="1"/>
    <col min="1772" max="1772" width="16" style="287" hidden="1"/>
    <col min="1773" max="1773" width="12.42578125" style="287" hidden="1"/>
    <col min="1774" max="1774" width="16" style="287" hidden="1"/>
    <col min="1775" max="1775" width="12.42578125" style="287" hidden="1"/>
    <col min="1776" max="1776" width="6.140625" style="287" hidden="1"/>
    <col min="1777" max="1777" width="15.42578125" style="287" hidden="1"/>
    <col min="1778" max="1778" width="14" style="287" hidden="1"/>
    <col min="1779" max="2024" width="9.140625" style="287" hidden="1"/>
    <col min="2025" max="2025" width="6.140625" style="287" hidden="1"/>
    <col min="2026" max="2026" width="16.28515625" style="287" hidden="1"/>
    <col min="2027" max="2027" width="12.42578125" style="287" hidden="1"/>
    <col min="2028" max="2028" width="16" style="287" hidden="1"/>
    <col min="2029" max="2029" width="12.42578125" style="287" hidden="1"/>
    <col min="2030" max="2030" width="16" style="287" hidden="1"/>
    <col min="2031" max="2031" width="12.42578125" style="287" hidden="1"/>
    <col min="2032" max="2032" width="6.140625" style="287" hidden="1"/>
    <col min="2033" max="2033" width="15.42578125" style="287" hidden="1"/>
    <col min="2034" max="2034" width="14" style="287" hidden="1"/>
    <col min="2035" max="2280" width="9.140625" style="287" hidden="1"/>
    <col min="2281" max="2281" width="6.140625" style="287" hidden="1"/>
    <col min="2282" max="2282" width="16.28515625" style="287" hidden="1"/>
    <col min="2283" max="2283" width="12.42578125" style="287" hidden="1"/>
    <col min="2284" max="2284" width="16" style="287" hidden="1"/>
    <col min="2285" max="2285" width="12.42578125" style="287" hidden="1"/>
    <col min="2286" max="2286" width="16" style="287" hidden="1"/>
    <col min="2287" max="2287" width="12.42578125" style="287" hidden="1"/>
    <col min="2288" max="2288" width="6.140625" style="287" hidden="1"/>
    <col min="2289" max="2289" width="15.42578125" style="287" hidden="1"/>
    <col min="2290" max="2290" width="14" style="287" hidden="1"/>
    <col min="2291" max="2536" width="9.140625" style="287" hidden="1"/>
    <col min="2537" max="2537" width="6.140625" style="287" hidden="1"/>
    <col min="2538" max="2538" width="16.28515625" style="287" hidden="1"/>
    <col min="2539" max="2539" width="12.42578125" style="287" hidden="1"/>
    <col min="2540" max="2540" width="16" style="287" hidden="1"/>
    <col min="2541" max="2541" width="12.42578125" style="287" hidden="1"/>
    <col min="2542" max="2542" width="16" style="287" hidden="1"/>
    <col min="2543" max="2543" width="12.42578125" style="287" hidden="1"/>
    <col min="2544" max="2544" width="6.140625" style="287" hidden="1"/>
    <col min="2545" max="2545" width="15.42578125" style="287" hidden="1"/>
    <col min="2546" max="2546" width="14" style="287" hidden="1"/>
    <col min="2547" max="2792" width="9.140625" style="287" hidden="1"/>
    <col min="2793" max="2793" width="6.140625" style="287" hidden="1"/>
    <col min="2794" max="2794" width="16.28515625" style="287" hidden="1"/>
    <col min="2795" max="2795" width="12.42578125" style="287" hidden="1"/>
    <col min="2796" max="2796" width="16" style="287" hidden="1"/>
    <col min="2797" max="2797" width="12.42578125" style="287" hidden="1"/>
    <col min="2798" max="2798" width="16" style="287" hidden="1"/>
    <col min="2799" max="2799" width="12.42578125" style="287" hidden="1"/>
    <col min="2800" max="2800" width="6.140625" style="287" hidden="1"/>
    <col min="2801" max="2801" width="15.42578125" style="287" hidden="1"/>
    <col min="2802" max="2802" width="14" style="287" hidden="1"/>
    <col min="2803" max="3048" width="9.140625" style="287" hidden="1"/>
    <col min="3049" max="3049" width="6.140625" style="287" hidden="1"/>
    <col min="3050" max="3050" width="16.28515625" style="287" hidden="1"/>
    <col min="3051" max="3051" width="12.42578125" style="287" hidden="1"/>
    <col min="3052" max="3052" width="16" style="287" hidden="1"/>
    <col min="3053" max="3053" width="12.42578125" style="287" hidden="1"/>
    <col min="3054" max="3054" width="16" style="287" hidden="1"/>
    <col min="3055" max="3055" width="12.42578125" style="287" hidden="1"/>
    <col min="3056" max="3056" width="6.140625" style="287" hidden="1"/>
    <col min="3057" max="3057" width="15.42578125" style="287" hidden="1"/>
    <col min="3058" max="3058" width="14" style="287" hidden="1"/>
    <col min="3059" max="3304" width="9.140625" style="287" hidden="1"/>
    <col min="3305" max="3305" width="6.140625" style="287" hidden="1"/>
    <col min="3306" max="3306" width="16.28515625" style="287" hidden="1"/>
    <col min="3307" max="3307" width="12.42578125" style="287" hidden="1"/>
    <col min="3308" max="3308" width="16" style="287" hidden="1"/>
    <col min="3309" max="3309" width="12.42578125" style="287" hidden="1"/>
    <col min="3310" max="3310" width="16" style="287" hidden="1"/>
    <col min="3311" max="3311" width="12.42578125" style="287" hidden="1"/>
    <col min="3312" max="3312" width="6.140625" style="287" hidden="1"/>
    <col min="3313" max="3313" width="15.42578125" style="287" hidden="1"/>
    <col min="3314" max="3314" width="14" style="287" hidden="1"/>
    <col min="3315" max="3560" width="9.140625" style="287" hidden="1"/>
    <col min="3561" max="3561" width="6.140625" style="287" hidden="1"/>
    <col min="3562" max="3562" width="16.28515625" style="287" hidden="1"/>
    <col min="3563" max="3563" width="12.42578125" style="287" hidden="1"/>
    <col min="3564" max="3564" width="16" style="287" hidden="1"/>
    <col min="3565" max="3565" width="12.42578125" style="287" hidden="1"/>
    <col min="3566" max="3566" width="16" style="287" hidden="1"/>
    <col min="3567" max="3567" width="12.42578125" style="287" hidden="1"/>
    <col min="3568" max="3568" width="6.140625" style="287" hidden="1"/>
    <col min="3569" max="3569" width="15.42578125" style="287" hidden="1"/>
    <col min="3570" max="3570" width="14" style="287" hidden="1"/>
    <col min="3571" max="3816" width="9.140625" style="287" hidden="1"/>
    <col min="3817" max="3817" width="6.140625" style="287" hidden="1"/>
    <col min="3818" max="3818" width="16.28515625" style="287" hidden="1"/>
    <col min="3819" max="3819" width="12.42578125" style="287" hidden="1"/>
    <col min="3820" max="3820" width="16" style="287" hidden="1"/>
    <col min="3821" max="3821" width="12.42578125" style="287" hidden="1"/>
    <col min="3822" max="3822" width="16" style="287" hidden="1"/>
    <col min="3823" max="3823" width="12.42578125" style="287" hidden="1"/>
    <col min="3824" max="3824" width="6.140625" style="287" hidden="1"/>
    <col min="3825" max="3825" width="15.42578125" style="287" hidden="1"/>
    <col min="3826" max="3826" width="14" style="287" hidden="1"/>
    <col min="3827" max="4072" width="9.140625" style="287" hidden="1"/>
    <col min="4073" max="4073" width="6.140625" style="287" hidden="1"/>
    <col min="4074" max="4074" width="16.28515625" style="287" hidden="1"/>
    <col min="4075" max="4075" width="12.42578125" style="287" hidden="1"/>
    <col min="4076" max="4076" width="16" style="287" hidden="1"/>
    <col min="4077" max="4077" width="12.42578125" style="287" hidden="1"/>
    <col min="4078" max="4078" width="16" style="287" hidden="1"/>
    <col min="4079" max="4079" width="12.42578125" style="287" hidden="1"/>
    <col min="4080" max="4080" width="6.140625" style="287" hidden="1"/>
    <col min="4081" max="4081" width="15.42578125" style="287" hidden="1"/>
    <col min="4082" max="4082" width="14" style="287" hidden="1"/>
    <col min="4083" max="4328" width="9.140625" style="287" hidden="1"/>
    <col min="4329" max="4329" width="6.140625" style="287" hidden="1"/>
    <col min="4330" max="4330" width="16.28515625" style="287" hidden="1"/>
    <col min="4331" max="4331" width="12.42578125" style="287" hidden="1"/>
    <col min="4332" max="4332" width="16" style="287" hidden="1"/>
    <col min="4333" max="4333" width="12.42578125" style="287" hidden="1"/>
    <col min="4334" max="4334" width="16" style="287" hidden="1"/>
    <col min="4335" max="4335" width="12.42578125" style="287" hidden="1"/>
    <col min="4336" max="4336" width="6.140625" style="287" hidden="1"/>
    <col min="4337" max="4337" width="15.42578125" style="287" hidden="1"/>
    <col min="4338" max="4338" width="14" style="287" hidden="1"/>
    <col min="4339" max="4584" width="9.140625" style="287" hidden="1"/>
    <col min="4585" max="4585" width="6.140625" style="287" hidden="1"/>
    <col min="4586" max="4586" width="16.28515625" style="287" hidden="1"/>
    <col min="4587" max="4587" width="12.42578125" style="287" hidden="1"/>
    <col min="4588" max="4588" width="16" style="287" hidden="1"/>
    <col min="4589" max="4589" width="12.42578125" style="287" hidden="1"/>
    <col min="4590" max="4590" width="16" style="287" hidden="1"/>
    <col min="4591" max="4591" width="12.42578125" style="287" hidden="1"/>
    <col min="4592" max="4592" width="6.140625" style="287" hidden="1"/>
    <col min="4593" max="4593" width="15.42578125" style="287" hidden="1"/>
    <col min="4594" max="4594" width="14" style="287" hidden="1"/>
    <col min="4595" max="4840" width="9.140625" style="287" hidden="1"/>
    <col min="4841" max="4841" width="6.140625" style="287" hidden="1"/>
    <col min="4842" max="4842" width="16.28515625" style="287" hidden="1"/>
    <col min="4843" max="4843" width="12.42578125" style="287" hidden="1"/>
    <col min="4844" max="4844" width="16" style="287" hidden="1"/>
    <col min="4845" max="4845" width="12.42578125" style="287" hidden="1"/>
    <col min="4846" max="4846" width="16" style="287" hidden="1"/>
    <col min="4847" max="4847" width="12.42578125" style="287" hidden="1"/>
    <col min="4848" max="4848" width="6.140625" style="287" hidden="1"/>
    <col min="4849" max="4849" width="15.42578125" style="287" hidden="1"/>
    <col min="4850" max="4850" width="14" style="287" hidden="1"/>
    <col min="4851" max="5096" width="9.140625" style="287" hidden="1"/>
    <col min="5097" max="5097" width="6.140625" style="287" hidden="1"/>
    <col min="5098" max="5098" width="16.28515625" style="287" hidden="1"/>
    <col min="5099" max="5099" width="12.42578125" style="287" hidden="1"/>
    <col min="5100" max="5100" width="16" style="287" hidden="1"/>
    <col min="5101" max="5101" width="12.42578125" style="287" hidden="1"/>
    <col min="5102" max="5102" width="16" style="287" hidden="1"/>
    <col min="5103" max="5103" width="12.42578125" style="287" hidden="1"/>
    <col min="5104" max="5104" width="6.140625" style="287" hidden="1"/>
    <col min="5105" max="5105" width="15.42578125" style="287" hidden="1"/>
    <col min="5106" max="5106" width="14" style="287" hidden="1"/>
    <col min="5107" max="5352" width="9.140625" style="287" hidden="1"/>
    <col min="5353" max="5353" width="6.140625" style="287" hidden="1"/>
    <col min="5354" max="5354" width="16.28515625" style="287" hidden="1"/>
    <col min="5355" max="5355" width="12.42578125" style="287" hidden="1"/>
    <col min="5356" max="5356" width="16" style="287" hidden="1"/>
    <col min="5357" max="5357" width="12.42578125" style="287" hidden="1"/>
    <col min="5358" max="5358" width="16" style="287" hidden="1"/>
    <col min="5359" max="5359" width="12.42578125" style="287" hidden="1"/>
    <col min="5360" max="5360" width="6.140625" style="287" hidden="1"/>
    <col min="5361" max="5361" width="15.42578125" style="287" hidden="1"/>
    <col min="5362" max="5362" width="14" style="287" hidden="1"/>
    <col min="5363" max="5608" width="9.140625" style="287" hidden="1"/>
    <col min="5609" max="5609" width="6.140625" style="287" hidden="1"/>
    <col min="5610" max="5610" width="16.28515625" style="287" hidden="1"/>
    <col min="5611" max="5611" width="12.42578125" style="287" hidden="1"/>
    <col min="5612" max="5612" width="16" style="287" hidden="1"/>
    <col min="5613" max="5613" width="12.42578125" style="287" hidden="1"/>
    <col min="5614" max="5614" width="16" style="287" hidden="1"/>
    <col min="5615" max="5615" width="12.42578125" style="287" hidden="1"/>
    <col min="5616" max="5616" width="6.140625" style="287" hidden="1"/>
    <col min="5617" max="5617" width="15.42578125" style="287" hidden="1"/>
    <col min="5618" max="5618" width="14" style="287" hidden="1"/>
    <col min="5619" max="5864" width="9.140625" style="287" hidden="1"/>
    <col min="5865" max="5865" width="6.140625" style="287" hidden="1"/>
    <col min="5866" max="5866" width="16.28515625" style="287" hidden="1"/>
    <col min="5867" max="5867" width="12.42578125" style="287" hidden="1"/>
    <col min="5868" max="5868" width="16" style="287" hidden="1"/>
    <col min="5869" max="5869" width="12.42578125" style="287" hidden="1"/>
    <col min="5870" max="5870" width="16" style="287" hidden="1"/>
    <col min="5871" max="5871" width="12.42578125" style="287" hidden="1"/>
    <col min="5872" max="5872" width="6.140625" style="287" hidden="1"/>
    <col min="5873" max="5873" width="15.42578125" style="287" hidden="1"/>
    <col min="5874" max="5874" width="14" style="287" hidden="1"/>
    <col min="5875" max="6120" width="9.140625" style="287" hidden="1"/>
    <col min="6121" max="6121" width="6.140625" style="287" hidden="1"/>
    <col min="6122" max="6122" width="16.28515625" style="287" hidden="1"/>
    <col min="6123" max="6123" width="12.42578125" style="287" hidden="1"/>
    <col min="6124" max="6124" width="16" style="287" hidden="1"/>
    <col min="6125" max="6125" width="12.42578125" style="287" hidden="1"/>
    <col min="6126" max="6126" width="16" style="287" hidden="1"/>
    <col min="6127" max="6127" width="12.42578125" style="287" hidden="1"/>
    <col min="6128" max="6128" width="6.140625" style="287" hidden="1"/>
    <col min="6129" max="6129" width="15.42578125" style="287" hidden="1"/>
    <col min="6130" max="6130" width="14" style="287" hidden="1"/>
    <col min="6131" max="6376" width="9.140625" style="287" hidden="1"/>
    <col min="6377" max="6377" width="6.140625" style="287" hidden="1"/>
    <col min="6378" max="6378" width="16.28515625" style="287" hidden="1"/>
    <col min="6379" max="6379" width="12.42578125" style="287" hidden="1"/>
    <col min="6380" max="6380" width="16" style="287" hidden="1"/>
    <col min="6381" max="6381" width="12.42578125" style="287" hidden="1"/>
    <col min="6382" max="6382" width="16" style="287" hidden="1"/>
    <col min="6383" max="6383" width="12.42578125" style="287" hidden="1"/>
    <col min="6384" max="6384" width="6.140625" style="287" hidden="1"/>
    <col min="6385" max="6385" width="15.42578125" style="287" hidden="1"/>
    <col min="6386" max="6386" width="14" style="287" hidden="1"/>
    <col min="6387" max="6632" width="9.140625" style="287" hidden="1"/>
    <col min="6633" max="6633" width="6.140625" style="287" hidden="1"/>
    <col min="6634" max="6634" width="16.28515625" style="287" hidden="1"/>
    <col min="6635" max="6635" width="12.42578125" style="287" hidden="1"/>
    <col min="6636" max="6636" width="16" style="287" hidden="1"/>
    <col min="6637" max="6637" width="12.42578125" style="287" hidden="1"/>
    <col min="6638" max="6638" width="16" style="287" hidden="1"/>
    <col min="6639" max="6639" width="12.42578125" style="287" hidden="1"/>
    <col min="6640" max="6640" width="6.140625" style="287" hidden="1"/>
    <col min="6641" max="6641" width="15.42578125" style="287" hidden="1"/>
    <col min="6642" max="6642" width="14" style="287" hidden="1"/>
    <col min="6643" max="6888" width="9.140625" style="287" hidden="1"/>
    <col min="6889" max="6889" width="6.140625" style="287" hidden="1"/>
    <col min="6890" max="6890" width="16.28515625" style="287" hidden="1"/>
    <col min="6891" max="6891" width="12.42578125" style="287" hidden="1"/>
    <col min="6892" max="6892" width="16" style="287" hidden="1"/>
    <col min="6893" max="6893" width="12.42578125" style="287" hidden="1"/>
    <col min="6894" max="6894" width="16" style="287" hidden="1"/>
    <col min="6895" max="6895" width="12.42578125" style="287" hidden="1"/>
    <col min="6896" max="6896" width="6.140625" style="287" hidden="1"/>
    <col min="6897" max="6897" width="15.42578125" style="287" hidden="1"/>
    <col min="6898" max="6898" width="14" style="287" hidden="1"/>
    <col min="6899" max="7144" width="9.140625" style="287" hidden="1"/>
    <col min="7145" max="7145" width="6.140625" style="287" hidden="1"/>
    <col min="7146" max="7146" width="16.28515625" style="287" hidden="1"/>
    <col min="7147" max="7147" width="12.42578125" style="287" hidden="1"/>
    <col min="7148" max="7148" width="16" style="287" hidden="1"/>
    <col min="7149" max="7149" width="12.42578125" style="287" hidden="1"/>
    <col min="7150" max="7150" width="16" style="287" hidden="1"/>
    <col min="7151" max="7151" width="12.42578125" style="287" hidden="1"/>
    <col min="7152" max="7152" width="6.140625" style="287" hidden="1"/>
    <col min="7153" max="7153" width="15.42578125" style="287" hidden="1"/>
    <col min="7154" max="7154" width="14" style="287" hidden="1"/>
    <col min="7155" max="7400" width="9.140625" style="287" hidden="1"/>
    <col min="7401" max="7401" width="6.140625" style="287" hidden="1"/>
    <col min="7402" max="7402" width="16.28515625" style="287" hidden="1"/>
    <col min="7403" max="7403" width="12.42578125" style="287" hidden="1"/>
    <col min="7404" max="7404" width="16" style="287" hidden="1"/>
    <col min="7405" max="7405" width="12.42578125" style="287" hidden="1"/>
    <col min="7406" max="7406" width="16" style="287" hidden="1"/>
    <col min="7407" max="7407" width="12.42578125" style="287" hidden="1"/>
    <col min="7408" max="7408" width="6.140625" style="287" hidden="1"/>
    <col min="7409" max="7409" width="15.42578125" style="287" hidden="1"/>
    <col min="7410" max="7410" width="14" style="287" hidden="1"/>
    <col min="7411" max="7656" width="9.140625" style="287" hidden="1"/>
    <col min="7657" max="7657" width="6.140625" style="287" hidden="1"/>
    <col min="7658" max="7658" width="16.28515625" style="287" hidden="1"/>
    <col min="7659" max="7659" width="12.42578125" style="287" hidden="1"/>
    <col min="7660" max="7660" width="16" style="287" hidden="1"/>
    <col min="7661" max="7661" width="12.42578125" style="287" hidden="1"/>
    <col min="7662" max="7662" width="16" style="287" hidden="1"/>
    <col min="7663" max="7663" width="12.42578125" style="287" hidden="1"/>
    <col min="7664" max="7664" width="6.140625" style="287" hidden="1"/>
    <col min="7665" max="7665" width="15.42578125" style="287" hidden="1"/>
    <col min="7666" max="7666" width="14" style="287" hidden="1"/>
    <col min="7667" max="7912" width="9.140625" style="287" hidden="1"/>
    <col min="7913" max="7913" width="6.140625" style="287" hidden="1"/>
    <col min="7914" max="7914" width="16.28515625" style="287" hidden="1"/>
    <col min="7915" max="7915" width="12.42578125" style="287" hidden="1"/>
    <col min="7916" max="7916" width="16" style="287" hidden="1"/>
    <col min="7917" max="7917" width="12.42578125" style="287" hidden="1"/>
    <col min="7918" max="7918" width="16" style="287" hidden="1"/>
    <col min="7919" max="7919" width="12.42578125" style="287" hidden="1"/>
    <col min="7920" max="7920" width="6.140625" style="287" hidden="1"/>
    <col min="7921" max="7921" width="15.42578125" style="287" hidden="1"/>
    <col min="7922" max="7922" width="14" style="287" hidden="1"/>
    <col min="7923" max="8168" width="9.140625" style="287" hidden="1"/>
    <col min="8169" max="8169" width="6.140625" style="287" hidden="1"/>
    <col min="8170" max="8170" width="16.28515625" style="287" hidden="1"/>
    <col min="8171" max="8171" width="12.42578125" style="287" hidden="1"/>
    <col min="8172" max="8172" width="16" style="287" hidden="1"/>
    <col min="8173" max="8173" width="12.42578125" style="287" hidden="1"/>
    <col min="8174" max="8174" width="16" style="287" hidden="1"/>
    <col min="8175" max="8175" width="12.42578125" style="287" hidden="1"/>
    <col min="8176" max="8176" width="6.140625" style="287" hidden="1"/>
    <col min="8177" max="8177" width="15.42578125" style="287" hidden="1"/>
    <col min="8178" max="8178" width="14" style="287" hidden="1"/>
    <col min="8179" max="8424" width="9.140625" style="287" hidden="1"/>
    <col min="8425" max="8425" width="6.140625" style="287" hidden="1"/>
    <col min="8426" max="8426" width="16.28515625" style="287" hidden="1"/>
    <col min="8427" max="8427" width="12.42578125" style="287" hidden="1"/>
    <col min="8428" max="8428" width="16" style="287" hidden="1"/>
    <col min="8429" max="8429" width="12.42578125" style="287" hidden="1"/>
    <col min="8430" max="8430" width="16" style="287" hidden="1"/>
    <col min="8431" max="8431" width="12.42578125" style="287" hidden="1"/>
    <col min="8432" max="8432" width="6.140625" style="287" hidden="1"/>
    <col min="8433" max="8433" width="15.42578125" style="287" hidden="1"/>
    <col min="8434" max="8434" width="14" style="287" hidden="1"/>
    <col min="8435" max="8680" width="9.140625" style="287" hidden="1"/>
    <col min="8681" max="8681" width="6.140625" style="287" hidden="1"/>
    <col min="8682" max="8682" width="16.28515625" style="287" hidden="1"/>
    <col min="8683" max="8683" width="12.42578125" style="287" hidden="1"/>
    <col min="8684" max="8684" width="16" style="287" hidden="1"/>
    <col min="8685" max="8685" width="12.42578125" style="287" hidden="1"/>
    <col min="8686" max="8686" width="16" style="287" hidden="1"/>
    <col min="8687" max="8687" width="12.42578125" style="287" hidden="1"/>
    <col min="8688" max="8688" width="6.140625" style="287" hidden="1"/>
    <col min="8689" max="8689" width="15.42578125" style="287" hidden="1"/>
    <col min="8690" max="8690" width="14" style="287" hidden="1"/>
    <col min="8691" max="8936" width="9.140625" style="287" hidden="1"/>
    <col min="8937" max="8937" width="6.140625" style="287" hidden="1"/>
    <col min="8938" max="8938" width="16.28515625" style="287" hidden="1"/>
    <col min="8939" max="8939" width="12.42578125" style="287" hidden="1"/>
    <col min="8940" max="8940" width="16" style="287" hidden="1"/>
    <col min="8941" max="8941" width="12.42578125" style="287" hidden="1"/>
    <col min="8942" max="8942" width="16" style="287" hidden="1"/>
    <col min="8943" max="8943" width="12.42578125" style="287" hidden="1"/>
    <col min="8944" max="8944" width="6.140625" style="287" hidden="1"/>
    <col min="8945" max="8945" width="15.42578125" style="287" hidden="1"/>
    <col min="8946" max="8946" width="14" style="287" hidden="1"/>
    <col min="8947" max="9192" width="9.140625" style="287" hidden="1"/>
    <col min="9193" max="9193" width="6.140625" style="287" hidden="1"/>
    <col min="9194" max="9194" width="16.28515625" style="287" hidden="1"/>
    <col min="9195" max="9195" width="12.42578125" style="287" hidden="1"/>
    <col min="9196" max="9196" width="16" style="287" hidden="1"/>
    <col min="9197" max="9197" width="12.42578125" style="287" hidden="1"/>
    <col min="9198" max="9198" width="16" style="287" hidden="1"/>
    <col min="9199" max="9199" width="12.42578125" style="287" hidden="1"/>
    <col min="9200" max="9200" width="6.140625" style="287" hidden="1"/>
    <col min="9201" max="9201" width="15.42578125" style="287" hidden="1"/>
    <col min="9202" max="9202" width="14" style="287" hidden="1"/>
    <col min="9203" max="9448" width="9.140625" style="287" hidden="1"/>
    <col min="9449" max="9449" width="6.140625" style="287" hidden="1"/>
    <col min="9450" max="9450" width="16.28515625" style="287" hidden="1"/>
    <col min="9451" max="9451" width="12.42578125" style="287" hidden="1"/>
    <col min="9452" max="9452" width="16" style="287" hidden="1"/>
    <col min="9453" max="9453" width="12.42578125" style="287" hidden="1"/>
    <col min="9454" max="9454" width="16" style="287" hidden="1"/>
    <col min="9455" max="9455" width="12.42578125" style="287" hidden="1"/>
    <col min="9456" max="9456" width="6.140625" style="287" hidden="1"/>
    <col min="9457" max="9457" width="15.42578125" style="287" hidden="1"/>
    <col min="9458" max="9458" width="14" style="287" hidden="1"/>
    <col min="9459" max="9704" width="9.140625" style="287" hidden="1"/>
    <col min="9705" max="9705" width="6.140625" style="287" hidden="1"/>
    <col min="9706" max="9706" width="16.28515625" style="287" hidden="1"/>
    <col min="9707" max="9707" width="12.42578125" style="287" hidden="1"/>
    <col min="9708" max="9708" width="16" style="287" hidden="1"/>
    <col min="9709" max="9709" width="12.42578125" style="287" hidden="1"/>
    <col min="9710" max="9710" width="16" style="287" hidden="1"/>
    <col min="9711" max="9711" width="12.42578125" style="287" hidden="1"/>
    <col min="9712" max="9712" width="6.140625" style="287" hidden="1"/>
    <col min="9713" max="9713" width="15.42578125" style="287" hidden="1"/>
    <col min="9714" max="9714" width="14" style="287" hidden="1"/>
    <col min="9715" max="9960" width="9.140625" style="287" hidden="1"/>
    <col min="9961" max="9961" width="6.140625" style="287" hidden="1"/>
    <col min="9962" max="9962" width="16.28515625" style="287" hidden="1"/>
    <col min="9963" max="9963" width="12.42578125" style="287" hidden="1"/>
    <col min="9964" max="9964" width="16" style="287" hidden="1"/>
    <col min="9965" max="9965" width="12.42578125" style="287" hidden="1"/>
    <col min="9966" max="9966" width="16" style="287" hidden="1"/>
    <col min="9967" max="9967" width="12.42578125" style="287" hidden="1"/>
    <col min="9968" max="9968" width="6.140625" style="287" hidden="1"/>
    <col min="9969" max="9969" width="15.42578125" style="287" hidden="1"/>
    <col min="9970" max="9970" width="14" style="287" hidden="1"/>
    <col min="9971" max="10216" width="9.140625" style="287" hidden="1"/>
    <col min="10217" max="10217" width="6.140625" style="287" hidden="1"/>
    <col min="10218" max="10218" width="16.28515625" style="287" hidden="1"/>
    <col min="10219" max="10219" width="12.42578125" style="287" hidden="1"/>
    <col min="10220" max="10220" width="16" style="287" hidden="1"/>
    <col min="10221" max="10221" width="12.42578125" style="287" hidden="1"/>
    <col min="10222" max="10222" width="16" style="287" hidden="1"/>
    <col min="10223" max="10223" width="12.42578125" style="287" hidden="1"/>
    <col min="10224" max="10224" width="6.140625" style="287" hidden="1"/>
    <col min="10225" max="10225" width="15.42578125" style="287" hidden="1"/>
    <col min="10226" max="10226" width="14" style="287" hidden="1"/>
    <col min="10227" max="10472" width="9.140625" style="287" hidden="1"/>
    <col min="10473" max="10473" width="6.140625" style="287" hidden="1"/>
    <col min="10474" max="10474" width="16.28515625" style="287" hidden="1"/>
    <col min="10475" max="10475" width="12.42578125" style="287" hidden="1"/>
    <col min="10476" max="10476" width="16" style="287" hidden="1"/>
    <col min="10477" max="10477" width="12.42578125" style="287" hidden="1"/>
    <col min="10478" max="10478" width="16" style="287" hidden="1"/>
    <col min="10479" max="10479" width="12.42578125" style="287" hidden="1"/>
    <col min="10480" max="10480" width="6.140625" style="287" hidden="1"/>
    <col min="10481" max="10481" width="15.42578125" style="287" hidden="1"/>
    <col min="10482" max="10482" width="14" style="287" hidden="1"/>
    <col min="10483" max="10728" width="9.140625" style="287" hidden="1"/>
    <col min="10729" max="10729" width="6.140625" style="287" hidden="1"/>
    <col min="10730" max="10730" width="16.28515625" style="287" hidden="1"/>
    <col min="10731" max="10731" width="12.42578125" style="287" hidden="1"/>
    <col min="10732" max="10732" width="16" style="287" hidden="1"/>
    <col min="10733" max="10733" width="12.42578125" style="287" hidden="1"/>
    <col min="10734" max="10734" width="16" style="287" hidden="1"/>
    <col min="10735" max="10735" width="12.42578125" style="287" hidden="1"/>
    <col min="10736" max="10736" width="6.140625" style="287" hidden="1"/>
    <col min="10737" max="10737" width="15.42578125" style="287" hidden="1"/>
    <col min="10738" max="10738" width="14" style="287" hidden="1"/>
    <col min="10739" max="10984" width="9.140625" style="287" hidden="1"/>
    <col min="10985" max="10985" width="6.140625" style="287" hidden="1"/>
    <col min="10986" max="10986" width="16.28515625" style="287" hidden="1"/>
    <col min="10987" max="10987" width="12.42578125" style="287" hidden="1"/>
    <col min="10988" max="10988" width="16" style="287" hidden="1"/>
    <col min="10989" max="10989" width="12.42578125" style="287" hidden="1"/>
    <col min="10990" max="10990" width="16" style="287" hidden="1"/>
    <col min="10991" max="10991" width="12.42578125" style="287" hidden="1"/>
    <col min="10992" max="10992" width="6.140625" style="287" hidden="1"/>
    <col min="10993" max="10993" width="15.42578125" style="287" hidden="1"/>
    <col min="10994" max="10994" width="14" style="287" hidden="1"/>
    <col min="10995" max="11240" width="9.140625" style="287" hidden="1"/>
    <col min="11241" max="11241" width="6.140625" style="287" hidden="1"/>
    <col min="11242" max="11242" width="16.28515625" style="287" hidden="1"/>
    <col min="11243" max="11243" width="12.42578125" style="287" hidden="1"/>
    <col min="11244" max="11244" width="16" style="287" hidden="1"/>
    <col min="11245" max="11245" width="12.42578125" style="287" hidden="1"/>
    <col min="11246" max="11246" width="16" style="287" hidden="1"/>
    <col min="11247" max="11247" width="12.42578125" style="287" hidden="1"/>
    <col min="11248" max="11248" width="6.140625" style="287" hidden="1"/>
    <col min="11249" max="11249" width="15.42578125" style="287" hidden="1"/>
    <col min="11250" max="11250" width="14" style="287" hidden="1"/>
    <col min="11251" max="11496" width="9.140625" style="287" hidden="1"/>
    <col min="11497" max="11497" width="6.140625" style="287" hidden="1"/>
    <col min="11498" max="11498" width="16.28515625" style="287" hidden="1"/>
    <col min="11499" max="11499" width="12.42578125" style="287" hidden="1"/>
    <col min="11500" max="11500" width="16" style="287" hidden="1"/>
    <col min="11501" max="11501" width="12.42578125" style="287" hidden="1"/>
    <col min="11502" max="11502" width="16" style="287" hidden="1"/>
    <col min="11503" max="11503" width="12.42578125" style="287" hidden="1"/>
    <col min="11504" max="11504" width="6.140625" style="287" hidden="1"/>
    <col min="11505" max="11505" width="15.42578125" style="287" hidden="1"/>
    <col min="11506" max="11506" width="14" style="287" hidden="1"/>
    <col min="11507" max="11752" width="9.140625" style="287" hidden="1"/>
    <col min="11753" max="11753" width="6.140625" style="287" hidden="1"/>
    <col min="11754" max="11754" width="16.28515625" style="287" hidden="1"/>
    <col min="11755" max="11755" width="12.42578125" style="287" hidden="1"/>
    <col min="11756" max="11756" width="16" style="287" hidden="1"/>
    <col min="11757" max="11757" width="12.42578125" style="287" hidden="1"/>
    <col min="11758" max="11758" width="16" style="287" hidden="1"/>
    <col min="11759" max="11759" width="12.42578125" style="287" hidden="1"/>
    <col min="11760" max="11760" width="6.140625" style="287" hidden="1"/>
    <col min="11761" max="11761" width="15.42578125" style="287" hidden="1"/>
    <col min="11762" max="11762" width="14" style="287" hidden="1"/>
    <col min="11763" max="12008" width="9.140625" style="287" hidden="1"/>
    <col min="12009" max="12009" width="6.140625" style="287" hidden="1"/>
    <col min="12010" max="12010" width="16.28515625" style="287" hidden="1"/>
    <col min="12011" max="12011" width="12.42578125" style="287" hidden="1"/>
    <col min="12012" max="12012" width="16" style="287" hidden="1"/>
    <col min="12013" max="12013" width="12.42578125" style="287" hidden="1"/>
    <col min="12014" max="12014" width="16" style="287" hidden="1"/>
    <col min="12015" max="12015" width="12.42578125" style="287" hidden="1"/>
    <col min="12016" max="12016" width="6.140625" style="287" hidden="1"/>
    <col min="12017" max="12017" width="15.42578125" style="287" hidden="1"/>
    <col min="12018" max="12018" width="14" style="287" hidden="1"/>
    <col min="12019" max="12264" width="9.140625" style="287" hidden="1"/>
    <col min="12265" max="12265" width="6.140625" style="287" hidden="1"/>
    <col min="12266" max="12266" width="16.28515625" style="287" hidden="1"/>
    <col min="12267" max="12267" width="12.42578125" style="287" hidden="1"/>
    <col min="12268" max="12268" width="16" style="287" hidden="1"/>
    <col min="12269" max="12269" width="12.42578125" style="287" hidden="1"/>
    <col min="12270" max="12270" width="16" style="287" hidden="1"/>
    <col min="12271" max="12271" width="12.42578125" style="287" hidden="1"/>
    <col min="12272" max="12272" width="6.140625" style="287" hidden="1"/>
    <col min="12273" max="12273" width="15.42578125" style="287" hidden="1"/>
    <col min="12274" max="12274" width="14" style="287" hidden="1"/>
    <col min="12275" max="12520" width="9.140625" style="287" hidden="1"/>
    <col min="12521" max="12521" width="6.140625" style="287" hidden="1"/>
    <col min="12522" max="12522" width="16.28515625" style="287" hidden="1"/>
    <col min="12523" max="12523" width="12.42578125" style="287" hidden="1"/>
    <col min="12524" max="12524" width="16" style="287" hidden="1"/>
    <col min="12525" max="12525" width="12.42578125" style="287" hidden="1"/>
    <col min="12526" max="12526" width="16" style="287" hidden="1"/>
    <col min="12527" max="12527" width="12.42578125" style="287" hidden="1"/>
    <col min="12528" max="12528" width="6.140625" style="287" hidden="1"/>
    <col min="12529" max="12529" width="15.42578125" style="287" hidden="1"/>
    <col min="12530" max="12530" width="14" style="287" hidden="1"/>
    <col min="12531" max="12776" width="9.140625" style="287" hidden="1"/>
    <col min="12777" max="12777" width="6.140625" style="287" hidden="1"/>
    <col min="12778" max="12778" width="16.28515625" style="287" hidden="1"/>
    <col min="12779" max="12779" width="12.42578125" style="287" hidden="1"/>
    <col min="12780" max="12780" width="16" style="287" hidden="1"/>
    <col min="12781" max="12781" width="12.42578125" style="287" hidden="1"/>
    <col min="12782" max="12782" width="16" style="287" hidden="1"/>
    <col min="12783" max="12783" width="12.42578125" style="287" hidden="1"/>
    <col min="12784" max="12784" width="6.140625" style="287" hidden="1"/>
    <col min="12785" max="12785" width="15.42578125" style="287" hidden="1"/>
    <col min="12786" max="12786" width="14" style="287" hidden="1"/>
    <col min="12787" max="13032" width="9.140625" style="287" hidden="1"/>
    <col min="13033" max="13033" width="6.140625" style="287" hidden="1"/>
    <col min="13034" max="13034" width="16.28515625" style="287" hidden="1"/>
    <col min="13035" max="13035" width="12.42578125" style="287" hidden="1"/>
    <col min="13036" max="13036" width="16" style="287" hidden="1"/>
    <col min="13037" max="13037" width="12.42578125" style="287" hidden="1"/>
    <col min="13038" max="13038" width="16" style="287" hidden="1"/>
    <col min="13039" max="13039" width="12.42578125" style="287" hidden="1"/>
    <col min="13040" max="13040" width="6.140625" style="287" hidden="1"/>
    <col min="13041" max="13041" width="15.42578125" style="287" hidden="1"/>
    <col min="13042" max="13042" width="14" style="287" hidden="1"/>
    <col min="13043" max="13288" width="9.140625" style="287" hidden="1"/>
    <col min="13289" max="13289" width="6.140625" style="287" hidden="1"/>
    <col min="13290" max="13290" width="16.28515625" style="287" hidden="1"/>
    <col min="13291" max="13291" width="12.42578125" style="287" hidden="1"/>
    <col min="13292" max="13292" width="16" style="287" hidden="1"/>
    <col min="13293" max="13293" width="12.42578125" style="287" hidden="1"/>
    <col min="13294" max="13294" width="16" style="287" hidden="1"/>
    <col min="13295" max="13295" width="12.42578125" style="287" hidden="1"/>
    <col min="13296" max="13296" width="6.140625" style="287" hidden="1"/>
    <col min="13297" max="13297" width="15.42578125" style="287" hidden="1"/>
    <col min="13298" max="13298" width="14" style="287" hidden="1"/>
    <col min="13299" max="13544" width="9.140625" style="287" hidden="1"/>
    <col min="13545" max="13545" width="6.140625" style="287" hidden="1"/>
    <col min="13546" max="13546" width="16.28515625" style="287" hidden="1"/>
    <col min="13547" max="13547" width="12.42578125" style="287" hidden="1"/>
    <col min="13548" max="13548" width="16" style="287" hidden="1"/>
    <col min="13549" max="13549" width="12.42578125" style="287" hidden="1"/>
    <col min="13550" max="13550" width="16" style="287" hidden="1"/>
    <col min="13551" max="13551" width="12.42578125" style="287" hidden="1"/>
    <col min="13552" max="13552" width="6.140625" style="287" hidden="1"/>
    <col min="13553" max="13553" width="15.42578125" style="287" hidden="1"/>
    <col min="13554" max="13554" width="14" style="287" hidden="1"/>
    <col min="13555" max="13800" width="9.140625" style="287" hidden="1"/>
    <col min="13801" max="13801" width="6.140625" style="287" hidden="1"/>
    <col min="13802" max="13802" width="16.28515625" style="287" hidden="1"/>
    <col min="13803" max="13803" width="12.42578125" style="287" hidden="1"/>
    <col min="13804" max="13804" width="16" style="287" hidden="1"/>
    <col min="13805" max="13805" width="12.42578125" style="287" hidden="1"/>
    <col min="13806" max="13806" width="16" style="287" hidden="1"/>
    <col min="13807" max="13807" width="12.42578125" style="287" hidden="1"/>
    <col min="13808" max="13808" width="6.140625" style="287" hidden="1"/>
    <col min="13809" max="13809" width="15.42578125" style="287" hidden="1"/>
    <col min="13810" max="13810" width="14" style="287" hidden="1"/>
    <col min="13811" max="14056" width="9.140625" style="287" hidden="1"/>
    <col min="14057" max="14057" width="6.140625" style="287" hidden="1"/>
    <col min="14058" max="14058" width="16.28515625" style="287" hidden="1"/>
    <col min="14059" max="14059" width="12.42578125" style="287" hidden="1"/>
    <col min="14060" max="14060" width="16" style="287" hidden="1"/>
    <col min="14061" max="14061" width="12.42578125" style="287" hidden="1"/>
    <col min="14062" max="14062" width="16" style="287" hidden="1"/>
    <col min="14063" max="14063" width="12.42578125" style="287" hidden="1"/>
    <col min="14064" max="14064" width="6.140625" style="287" hidden="1"/>
    <col min="14065" max="14065" width="15.42578125" style="287" hidden="1"/>
    <col min="14066" max="14066" width="14" style="287" hidden="1"/>
    <col min="14067" max="14312" width="9.140625" style="287" hidden="1"/>
    <col min="14313" max="14313" width="6.140625" style="287" hidden="1"/>
    <col min="14314" max="14314" width="16.28515625" style="287" hidden="1"/>
    <col min="14315" max="14315" width="12.42578125" style="287" hidden="1"/>
    <col min="14316" max="14316" width="16" style="287" hidden="1"/>
    <col min="14317" max="14317" width="12.42578125" style="287" hidden="1"/>
    <col min="14318" max="14318" width="16" style="287" hidden="1"/>
    <col min="14319" max="14319" width="12.42578125" style="287" hidden="1"/>
    <col min="14320" max="14320" width="6.140625" style="287" hidden="1"/>
    <col min="14321" max="14321" width="15.42578125" style="287" hidden="1"/>
    <col min="14322" max="14322" width="14" style="287" hidden="1"/>
    <col min="14323" max="14568" width="9.140625" style="287" hidden="1"/>
    <col min="14569" max="14569" width="6.140625" style="287" hidden="1"/>
    <col min="14570" max="14570" width="16.28515625" style="287" hidden="1"/>
    <col min="14571" max="14571" width="12.42578125" style="287" hidden="1"/>
    <col min="14572" max="14572" width="16" style="287" hidden="1"/>
    <col min="14573" max="14573" width="12.42578125" style="287" hidden="1"/>
    <col min="14574" max="14574" width="16" style="287" hidden="1"/>
    <col min="14575" max="14575" width="12.42578125" style="287" hidden="1"/>
    <col min="14576" max="14576" width="6.140625" style="287" hidden="1"/>
    <col min="14577" max="14577" width="15.42578125" style="287" hidden="1"/>
    <col min="14578" max="14578" width="14" style="287" hidden="1"/>
    <col min="14579" max="14824" width="9.140625" style="287" hidden="1"/>
    <col min="14825" max="14825" width="6.140625" style="287" hidden="1"/>
    <col min="14826" max="14826" width="16.28515625" style="287" hidden="1"/>
    <col min="14827" max="14827" width="12.42578125" style="287" hidden="1"/>
    <col min="14828" max="14828" width="16" style="287" hidden="1"/>
    <col min="14829" max="14829" width="12.42578125" style="287" hidden="1"/>
    <col min="14830" max="14830" width="16" style="287" hidden="1"/>
    <col min="14831" max="14831" width="12.42578125" style="287" hidden="1"/>
    <col min="14832" max="14832" width="6.140625" style="287" hidden="1"/>
    <col min="14833" max="14833" width="15.42578125" style="287" hidden="1"/>
    <col min="14834" max="14834" width="14" style="287" hidden="1"/>
    <col min="14835" max="15080" width="9.140625" style="287" hidden="1"/>
    <col min="15081" max="15081" width="6.140625" style="287" hidden="1"/>
    <col min="15082" max="15082" width="16.28515625" style="287" hidden="1"/>
    <col min="15083" max="15083" width="12.42578125" style="287" hidden="1"/>
    <col min="15084" max="15084" width="16" style="287" hidden="1"/>
    <col min="15085" max="15085" width="12.42578125" style="287" hidden="1"/>
    <col min="15086" max="15086" width="16" style="287" hidden="1"/>
    <col min="15087" max="15087" width="12.42578125" style="287" hidden="1"/>
    <col min="15088" max="15088" width="6.140625" style="287" hidden="1"/>
    <col min="15089" max="15089" width="15.42578125" style="287" hidden="1"/>
    <col min="15090" max="15090" width="14" style="287" hidden="1"/>
    <col min="15091" max="15336" width="9.140625" style="287" hidden="1"/>
    <col min="15337" max="15337" width="6.140625" style="287" hidden="1"/>
    <col min="15338" max="15338" width="16.28515625" style="287" hidden="1"/>
    <col min="15339" max="15339" width="12.42578125" style="287" hidden="1"/>
    <col min="15340" max="15340" width="16" style="287" hidden="1"/>
    <col min="15341" max="15341" width="12.42578125" style="287" hidden="1"/>
    <col min="15342" max="15342" width="16" style="287" hidden="1"/>
    <col min="15343" max="15343" width="12.42578125" style="287" hidden="1"/>
    <col min="15344" max="15344" width="6.140625" style="287" hidden="1"/>
    <col min="15345" max="15345" width="15.42578125" style="287" hidden="1"/>
    <col min="15346" max="15346" width="14" style="287" hidden="1"/>
    <col min="15347" max="15592" width="9.140625" style="287" hidden="1"/>
    <col min="15593" max="15593" width="6.140625" style="287" hidden="1"/>
    <col min="15594" max="15594" width="16.28515625" style="287" hidden="1"/>
    <col min="15595" max="15595" width="12.42578125" style="287" hidden="1"/>
    <col min="15596" max="15596" width="16" style="287" hidden="1"/>
    <col min="15597" max="15597" width="12.42578125" style="287" hidden="1"/>
    <col min="15598" max="15598" width="16" style="287" hidden="1"/>
    <col min="15599" max="15599" width="12.42578125" style="287" hidden="1"/>
    <col min="15600" max="15600" width="6.140625" style="287" hidden="1"/>
    <col min="15601" max="15601" width="15.42578125" style="287" hidden="1"/>
    <col min="15602" max="15602" width="14" style="287" hidden="1"/>
    <col min="15603" max="15848" width="9.140625" style="287" hidden="1"/>
    <col min="15849" max="15849" width="6.140625" style="287" hidden="1"/>
    <col min="15850" max="15850" width="16.28515625" style="287" hidden="1"/>
    <col min="15851" max="15851" width="12.42578125" style="287" hidden="1"/>
    <col min="15852" max="15852" width="16" style="287" hidden="1"/>
    <col min="15853" max="15853" width="12.42578125" style="287" hidden="1"/>
    <col min="15854" max="15854" width="16" style="287" hidden="1"/>
    <col min="15855" max="15855" width="12.42578125" style="287" hidden="1"/>
    <col min="15856" max="15856" width="6.140625" style="287" hidden="1"/>
    <col min="15857" max="15857" width="15.42578125" style="287" hidden="1"/>
    <col min="15858" max="15858" width="14" style="287" hidden="1"/>
    <col min="15859" max="16104" width="9.140625" style="287" hidden="1"/>
    <col min="16105" max="16105" width="6.140625" style="287" hidden="1"/>
    <col min="16106" max="16106" width="16.28515625" style="287" hidden="1"/>
    <col min="16107" max="16107" width="12.42578125" style="287" hidden="1"/>
    <col min="16108" max="16108" width="16" style="287" hidden="1"/>
    <col min="16109" max="16109" width="12.42578125" style="287" hidden="1"/>
    <col min="16110" max="16110" width="16" style="287" hidden="1"/>
    <col min="16111" max="16111" width="12.42578125" style="287" hidden="1"/>
    <col min="16112" max="16112" width="6.140625" style="287" hidden="1"/>
    <col min="16113" max="16113" width="15.42578125" style="287" hidden="1"/>
    <col min="16114" max="16114" width="14" style="287" hidden="1"/>
    <col min="16115" max="16115" width="15.42578125" style="287" hidden="1"/>
    <col min="16116" max="16116" width="14" style="287" hidden="1"/>
    <col min="16117" max="16117" width="15.42578125" style="287" hidden="1"/>
    <col min="16118" max="16118" width="14" style="287" hidden="1"/>
    <col min="16119" max="16119" width="15.42578125" style="287" hidden="1"/>
    <col min="16120" max="16120" width="14" style="287" hidden="1"/>
    <col min="16121" max="16121" width="15.42578125" style="287" hidden="1"/>
    <col min="16122" max="16122" width="14" style="287" hidden="1"/>
    <col min="16123" max="16123" width="15.42578125" style="287" hidden="1"/>
    <col min="16124" max="16124" width="14" style="287" hidden="1"/>
    <col min="16125" max="16125" width="15.42578125" style="287" hidden="1"/>
    <col min="16126" max="16127" width="14" style="287" hidden="1"/>
    <col min="16128" max="16128" width="15.42578125" style="287" hidden="1"/>
    <col min="16129" max="16129" width="14" style="287" hidden="1"/>
    <col min="16130" max="16130" width="15.42578125" style="287" hidden="1"/>
    <col min="16131" max="16131" width="14" style="287" hidden="1"/>
    <col min="16132" max="16132" width="15.42578125" style="287" hidden="1"/>
    <col min="16133" max="16133" width="14" style="287" hidden="1"/>
    <col min="16134" max="16134" width="15.42578125" style="287" hidden="1"/>
    <col min="16135" max="16135" width="14" style="287" hidden="1"/>
    <col min="16136" max="16136" width="15.42578125" style="287" hidden="1"/>
    <col min="16137" max="16137" width="14" style="287" hidden="1"/>
    <col min="16138" max="16384" width="9.140625" style="287" hidden="1"/>
  </cols>
  <sheetData>
    <row r="1" spans="1:12" ht="39" customHeight="1">
      <c r="A1" s="563" t="str">
        <f>'GENERAL TIME TABLE'!A2&amp;"  "&amp;'GENERAL TIME TABLE'!C2&amp;"       "&amp;'GENERAL TIME TABLE'!R2&amp;""&amp;'GENERAL TIME TABLE'!S2</f>
        <v xml:space="preserve">  શાળા :  શ્રી નોખાણિયા પં. પ્રા.શાળા,  તા.ભુજ,  જિ.કચ્છ       વર્ષ :2026-'27</v>
      </c>
      <c r="B1" s="563"/>
      <c r="C1" s="563"/>
      <c r="D1" s="563"/>
      <c r="E1" s="563"/>
      <c r="F1" s="563"/>
      <c r="G1" s="563"/>
      <c r="H1" s="563"/>
      <c r="I1" s="563"/>
      <c r="J1" s="563"/>
      <c r="K1" s="465"/>
    </row>
    <row r="2" spans="1:12" ht="8.25" customHeight="1" thickBot="1">
      <c r="J2" s="375"/>
      <c r="K2" s="465"/>
    </row>
    <row r="3" spans="1:12" ht="36" thickBot="1">
      <c r="A3" s="564" t="s">
        <v>266</v>
      </c>
      <c r="B3" s="565"/>
      <c r="C3" s="565"/>
      <c r="D3" s="565"/>
      <c r="E3" s="565"/>
      <c r="F3" s="565"/>
      <c r="G3" s="565"/>
      <c r="H3" s="565"/>
      <c r="I3" s="565"/>
      <c r="J3" s="566"/>
    </row>
    <row r="4" spans="1:12" s="289" customFormat="1" ht="30.75" customHeight="1" thickBot="1">
      <c r="A4" s="362" t="s">
        <v>222</v>
      </c>
      <c r="B4" s="363" t="s">
        <v>223</v>
      </c>
      <c r="C4" s="363" t="s">
        <v>224</v>
      </c>
      <c r="D4" s="363" t="s">
        <v>225</v>
      </c>
      <c r="E4" s="363" t="s">
        <v>226</v>
      </c>
      <c r="F4" s="363" t="s">
        <v>227</v>
      </c>
      <c r="G4" s="363" t="s">
        <v>228</v>
      </c>
      <c r="H4" s="363" t="s">
        <v>222</v>
      </c>
      <c r="I4" s="363" t="s">
        <v>223</v>
      </c>
      <c r="J4" s="363" t="s">
        <v>229</v>
      </c>
    </row>
    <row r="5" spans="1:12" s="289" customFormat="1" ht="30.75" customHeight="1" thickBot="1">
      <c r="A5" s="356"/>
      <c r="B5" s="337" t="str">
        <f>'GENERAL TIME TABLE'!$B$5</f>
        <v>10:30-10:45</v>
      </c>
      <c r="C5" s="560" t="str">
        <f>'GENERAL TIME TABLE'!$C$5</f>
        <v xml:space="preserve">સમૂહજીવન, શાળાસફાઈ અને શૈક્ષણિક કાર્ય માટેની પૂર્વતૈયારી </v>
      </c>
      <c r="D5" s="561"/>
      <c r="E5" s="561"/>
      <c r="F5" s="561"/>
      <c r="G5" s="562"/>
      <c r="H5" s="359"/>
      <c r="I5" s="310" t="str">
        <f>'GENERAL TIME TABLE'!$U$5</f>
        <v>07:00-07:20</v>
      </c>
      <c r="J5" s="364" t="s">
        <v>232</v>
      </c>
      <c r="L5" s="366"/>
    </row>
    <row r="6" spans="1:12" s="289" customFormat="1" ht="30.75" customHeight="1" thickBot="1">
      <c r="A6" s="357"/>
      <c r="B6" s="337" t="str">
        <f>'GENERAL TIME TABLE'!$B$6</f>
        <v>10:45 - 11:10</v>
      </c>
      <c r="C6" s="560" t="str">
        <f>'GENERAL TIME TABLE'!$C$6</f>
        <v>પ્રાર્થના સંમેલન</v>
      </c>
      <c r="D6" s="561"/>
      <c r="E6" s="561"/>
      <c r="F6" s="561"/>
      <c r="G6" s="562"/>
      <c r="H6" s="360"/>
      <c r="I6" s="310" t="str">
        <f>'GENERAL TIME TABLE'!$U$6</f>
        <v>07:30-07:50</v>
      </c>
      <c r="J6" s="364" t="s">
        <v>230</v>
      </c>
      <c r="L6" s="366"/>
    </row>
    <row r="7" spans="1:12" s="289" customFormat="1" ht="30.75" customHeight="1">
      <c r="A7" s="358">
        <v>1</v>
      </c>
      <c r="B7" s="338" t="str">
        <f>'GENERAL TIME TABLE'!$B$7</f>
        <v>11:10-11:50</v>
      </c>
      <c r="C7" s="339" t="str">
        <f>IF('GENERAL TIME TABLE'!$C$7='GENERAL TIME TABLE'!$R$22,'GENERAL TIME TABLE'!$C$8&amp;"-"&amp;HOME!$A$6,IF('GENERAL TIME TABLE'!$D$7='GENERAL TIME TABLE'!$R$22,'GENERAL TIME TABLE'!$D$8&amp;"-"&amp;HOME!$A$7,IF('GENERAL TIME TABLE'!$E$7='GENERAL TIME TABLE'!$R$22,'GENERAL TIME TABLE'!$E$8&amp;"-"&amp;HOME!$A$8,"")))</f>
        <v>ગુજરાતી-8</v>
      </c>
      <c r="D7" s="339" t="str">
        <f>IF('GENERAL TIME TABLE'!$F$7='GENERAL TIME TABLE'!$R$22,'GENERAL TIME TABLE'!$F$8&amp;"-"&amp;HOME!$A$6,IF('GENERAL TIME TABLE'!$G$7='GENERAL TIME TABLE'!$R$22,'GENERAL TIME TABLE'!$G$8&amp;"-"&amp;HOME!$A$7,IF('GENERAL TIME TABLE'!$H$7='GENERAL TIME TABLE'!$R$22,'GENERAL TIME TABLE'!$H$8&amp;"-"&amp;HOME!$A$8,"")))</f>
        <v>ગુજરાતી-8</v>
      </c>
      <c r="E7" s="339" t="str">
        <f>IF('GENERAL TIME TABLE'!$I$7='GENERAL TIME TABLE'!$R$22,'GENERAL TIME TABLE'!$I$8&amp;"-"&amp;HOME!$A$6,IF('GENERAL TIME TABLE'!$J$7='GENERAL TIME TABLE'!$R$22,'GENERAL TIME TABLE'!$J$8&amp;"-"&amp;HOME!$A$7,IF('GENERAL TIME TABLE'!$K$7='GENERAL TIME TABLE'!$R$22,'GENERAL TIME TABLE'!$K$8&amp;"-"&amp;HOME!$A$8,"")))</f>
        <v>ગુજરાતી-8</v>
      </c>
      <c r="F7" s="339" t="str">
        <f>IF('GENERAL TIME TABLE'!$L$7='GENERAL TIME TABLE'!$R$22,'GENERAL TIME TABLE'!$L$8&amp;"-"&amp;HOME!$A$6,IF('GENERAL TIME TABLE'!$M$7='GENERAL TIME TABLE'!$R$22,'GENERAL TIME TABLE'!$M$8&amp;"-"&amp;HOME!$A$7,IF('GENERAL TIME TABLE'!$N$7='GENERAL TIME TABLE'!$R$22,'GENERAL TIME TABLE'!$N$8&amp;"-"&amp;HOME!$A$8,"")))</f>
        <v>ગુજરાતી-8</v>
      </c>
      <c r="G7" s="340" t="str">
        <f>IF('GENERAL TIME TABLE'!$O$7='GENERAL TIME TABLE'!$R$22,'GENERAL TIME TABLE'!$O$8&amp;"-"&amp;HOME!$A$6,IF('GENERAL TIME TABLE'!$P$7='GENERAL TIME TABLE'!$R$22,'GENERAL TIME TABLE'!$P$8&amp;"-"&amp;HOME!$A$7,IF('GENERAL TIME TABLE'!$Q$7='GENERAL TIME TABLE'!$R$22,'GENERAL TIME TABLE'!$Q$8&amp;"-"&amp;HOME!$A$8,"")))</f>
        <v>ગુજરાતી-8</v>
      </c>
      <c r="H7" s="358">
        <v>1</v>
      </c>
      <c r="I7" s="311" t="str">
        <f>'GENERAL TIME TABLE'!$U$7</f>
        <v>07:50-08:35</v>
      </c>
      <c r="J7" s="340" t="str">
        <f>IF('GENERAL TIME TABLE'!$R$7='GENERAL TIME TABLE'!$R$22,'GENERAL TIME TABLE'!$R$8&amp;"-"&amp;HOME!$A$6,IF('GENERAL TIME TABLE'!$S$7='GENERAL TIME TABLE'!$R$22,'GENERAL TIME TABLE'!$S$8&amp;"-"&amp;HOME!$A$7,IF('GENERAL TIME TABLE'!$T$7='GENERAL TIME TABLE'!$R$22,'GENERAL TIME TABLE'!$T$8&amp;"-"&amp;HOME!$A$8,"")))</f>
        <v>સંસ્કૃત-7</v>
      </c>
    </row>
    <row r="8" spans="1:12" s="289" customFormat="1" ht="30.75" customHeight="1" thickBot="1">
      <c r="A8" s="357">
        <v>2</v>
      </c>
      <c r="B8" s="337" t="str">
        <f>'GENERAL TIME TABLE'!$B$9</f>
        <v>11:50-12:30</v>
      </c>
      <c r="C8" s="341" t="str">
        <f>IF('GENERAL TIME TABLE'!$C$9='GENERAL TIME TABLE'!$R$22,'GENERAL TIME TABLE'!$C$10&amp;"-"&amp;HOME!$A$6,IF('GENERAL TIME TABLE'!$D$9='GENERAL TIME TABLE'!$R$22,'GENERAL TIME TABLE'!$D$10&amp;"-"&amp;HOME!$A$7,IF('GENERAL TIME TABLE'!$E$9='GENERAL TIME TABLE'!$R$22,'GENERAL TIME TABLE'!$E$10&amp;"-"&amp;HOME!$A$8,"")))</f>
        <v>અંગ્રેજી-8</v>
      </c>
      <c r="D8" s="341" t="str">
        <f>IF('GENERAL TIME TABLE'!$F$9='GENERAL TIME TABLE'!$R$22,'GENERAL TIME TABLE'!$F$10&amp;"-"&amp;HOME!$A$6,IF('GENERAL TIME TABLE'!$G$9='GENERAL TIME TABLE'!$R$22,'GENERAL TIME TABLE'!$G$10&amp;"-"&amp;HOME!$A$7,IF('GENERAL TIME TABLE'!$H$9='GENERAL TIME TABLE'!$R$22,'GENERAL TIME TABLE'!$H$10&amp;"-"&amp;HOME!$A$8,"")))</f>
        <v>અંગ્રેજી-8</v>
      </c>
      <c r="E8" s="341" t="str">
        <f>IF('GENERAL TIME TABLE'!$I$9='GENERAL TIME TABLE'!$R$22,'GENERAL TIME TABLE'!$I$10&amp;"-"&amp;HOME!$A$6,IF('GENERAL TIME TABLE'!$J$9='GENERAL TIME TABLE'!$R$22,'GENERAL TIME TABLE'!$J$10&amp;"-"&amp;HOME!$A$7,IF('GENERAL TIME TABLE'!$K$9='GENERAL TIME TABLE'!$R$22,'GENERAL TIME TABLE'!$K$10&amp;"-"&amp;HOME!$A$8,"")))</f>
        <v>અંગ્રેજી-8</v>
      </c>
      <c r="F8" s="341" t="str">
        <f>IF('GENERAL TIME TABLE'!$L$9='GENERAL TIME TABLE'!$R$22,'GENERAL TIME TABLE'!$L$10&amp;"-"&amp;HOME!$A$6,IF('GENERAL TIME TABLE'!$M$9='GENERAL TIME TABLE'!$R$22,'GENERAL TIME TABLE'!$M$10&amp;"-"&amp;HOME!$A$7,IF('GENERAL TIME TABLE'!$N$9='GENERAL TIME TABLE'!$R$22,'GENERAL TIME TABLE'!$N$10&amp;"-"&amp;HOME!$A$8,"")))</f>
        <v>અંગ્રેજી-8</v>
      </c>
      <c r="G8" s="342" t="str">
        <f>IF('GENERAL TIME TABLE'!$O$9='GENERAL TIME TABLE'!$R$22,'GENERAL TIME TABLE'!$O$10&amp;"-"&amp;HOME!$A$6,IF('GENERAL TIME TABLE'!$P$9='GENERAL TIME TABLE'!$R$22,'GENERAL TIME TABLE'!$P$10&amp;"-"&amp;HOME!$A$7,IF('GENERAL TIME TABLE'!$Q$9='GENERAL TIME TABLE'!$R$22,'GENERAL TIME TABLE'!$Q$10&amp;"-"&amp;HOME!$A$8,"")))</f>
        <v>અંગ્રેજી-8</v>
      </c>
      <c r="H8" s="373">
        <v>2</v>
      </c>
      <c r="I8" s="372" t="str">
        <f>'GENERAL TIME TABLE'!$U$9</f>
        <v>08:35-09:15</v>
      </c>
      <c r="J8" s="344" t="str">
        <f>IF('GENERAL TIME TABLE'!$R$9='GENERAL TIME TABLE'!$R$22,'GENERAL TIME TABLE'!$R$10&amp;"-"&amp;HOME!$A$6,IF('GENERAL TIME TABLE'!$S$9='GENERAL TIME TABLE'!$R$22,'GENERAL TIME TABLE'!$S$10&amp;"-"&amp;HOME!$A$7,IF('GENERAL TIME TABLE'!$T$9='GENERAL TIME TABLE'!$R$22,'GENERAL TIME TABLE'!$T$10&amp;"-"&amp;HOME!$A$8,"")))</f>
        <v>સંસ્કૃત-6</v>
      </c>
    </row>
    <row r="9" spans="1:12" s="289" customFormat="1" ht="30.75" customHeight="1" thickBot="1">
      <c r="A9" s="357"/>
      <c r="B9" s="337" t="str">
        <f>'GENERAL TIME TABLE'!$B$11</f>
        <v>12:30-12:40</v>
      </c>
      <c r="C9" s="567" t="str">
        <f>'GENERAL TIME TABLE'!$C$11</f>
        <v xml:space="preserve">વિરામ </v>
      </c>
      <c r="D9" s="568"/>
      <c r="E9" s="568"/>
      <c r="F9" s="568"/>
      <c r="G9" s="569"/>
      <c r="H9" s="360">
        <v>3</v>
      </c>
      <c r="I9" s="310" t="str">
        <f>'GENERAL TIME TABLE'!$U$11</f>
        <v>09:15-10:00</v>
      </c>
      <c r="J9" s="367" t="str">
        <f>IF('GENERAL TIME TABLE'!$R$11='GENERAL TIME TABLE'!$R$22,'GENERAL TIME TABLE'!$R$12&amp;"-"&amp;HOME!$A$6,IF('GENERAL TIME TABLE'!$S$11='GENERAL TIME TABLE'!$R$22,'GENERAL TIME TABLE'!$S$12&amp;"-"&amp;HOME!$A$7,IF('GENERAL TIME TABLE'!$T$11='GENERAL TIME TABLE'!$R$22,'GENERAL TIME TABLE'!$T$12&amp;"-"&amp;HOME!$A$8,"")))</f>
        <v>ગુજરાતી-7</v>
      </c>
    </row>
    <row r="10" spans="1:12" s="289" customFormat="1" ht="30.75" customHeight="1" thickBot="1">
      <c r="A10" s="358">
        <v>3</v>
      </c>
      <c r="B10" s="338" t="str">
        <f>'GENERAL TIME TABLE'!$B$13</f>
        <v>12:40-01:15</v>
      </c>
      <c r="C10" s="339" t="str">
        <f>IF('GENERAL TIME TABLE'!$C$13='GENERAL TIME TABLE'!$R$22,'GENERAL TIME TABLE'!$C$14&amp;"-"&amp;HOME!$A$6,IF('GENERAL TIME TABLE'!$D$13='GENERAL TIME TABLE'!$R$22,'GENERAL TIME TABLE'!$D$14&amp;"-"&amp;HOME!$A$7,IF('GENERAL TIME TABLE'!$E$13='GENERAL TIME TABLE'!$R$22,'GENERAL TIME TABLE'!$E$14&amp;"-"&amp;HOME!$A$8,"")))</f>
        <v>ગુજરાતી-6</v>
      </c>
      <c r="D10" s="339" t="str">
        <f>IF('GENERAL TIME TABLE'!$F$13='GENERAL TIME TABLE'!$R$22,'GENERAL TIME TABLE'!$F$14&amp;"-"&amp;HOME!$A$6,IF('GENERAL TIME TABLE'!$G$13='GENERAL TIME TABLE'!$R$22,'GENERAL TIME TABLE'!$G$14&amp;"-"&amp;HOME!$A$7,IF('GENERAL TIME TABLE'!$H$13='GENERAL TIME TABLE'!$R$22,'GENERAL TIME TABLE'!$H$14&amp;"-"&amp;HOME!$A$8,"")))</f>
        <v>ગુજરાતી-6</v>
      </c>
      <c r="E10" s="339" t="str">
        <f>IF('GENERAL TIME TABLE'!$I$13='GENERAL TIME TABLE'!$R$22,'GENERAL TIME TABLE'!$I$14&amp;"-"&amp;HOME!$A$6,IF('GENERAL TIME TABLE'!$J$13='GENERAL TIME TABLE'!$R$22,'GENERAL TIME TABLE'!$J$14&amp;"-"&amp;HOME!$A$7,IF('GENERAL TIME TABLE'!$K$13='GENERAL TIME TABLE'!$R$22,'GENERAL TIME TABLE'!$K$14&amp;"-"&amp;HOME!$A$8,"")))</f>
        <v>ગુજરાતી-6</v>
      </c>
      <c r="F10" s="339" t="str">
        <f>IF('GENERAL TIME TABLE'!$L$13='GENERAL TIME TABLE'!$R$22,'GENERAL TIME TABLE'!$L$14&amp;"-"&amp;HOME!$A$6,IF('GENERAL TIME TABLE'!$M$13='GENERAL TIME TABLE'!$R$22,'GENERAL TIME TABLE'!$M$14&amp;"-"&amp;HOME!$A$7,IF('GENERAL TIME TABLE'!$N$13='GENERAL TIME TABLE'!$R$22,'GENERAL TIME TABLE'!$N$14&amp;"-"&amp;HOME!$A$8,"")))</f>
        <v>ગુજરાતી-6</v>
      </c>
      <c r="G10" s="340" t="str">
        <f>IF('GENERAL TIME TABLE'!$O$13='GENERAL TIME TABLE'!$R$22,'GENERAL TIME TABLE'!$O$14&amp;"-"&amp;HOME!$A$6,IF('GENERAL TIME TABLE'!$P$13='GENERAL TIME TABLE'!$R$22,'GENERAL TIME TABLE'!$P$14&amp;"-"&amp;HOME!$A$7,IF('GENERAL TIME TABLE'!$Q$13='GENERAL TIME TABLE'!$R$22,'GENERAL TIME TABLE'!$Q$14&amp;"-"&amp;HOME!$A$8,"")))</f>
        <v>ગુજરાતી-6</v>
      </c>
      <c r="H10" s="360"/>
      <c r="I10" s="310" t="str">
        <f>'GENERAL TIME TABLE'!$U$13</f>
        <v>10:00-10:30</v>
      </c>
      <c r="J10" s="365" t="s">
        <v>129</v>
      </c>
    </row>
    <row r="11" spans="1:12" s="289" customFormat="1" ht="30.75" customHeight="1" thickBot="1">
      <c r="A11" s="357">
        <v>4</v>
      </c>
      <c r="B11" s="337" t="str">
        <f>'GENERAL TIME TABLE'!$B$15</f>
        <v>01:15 -01:50</v>
      </c>
      <c r="C11" s="368" t="str">
        <f>IF('GENERAL TIME TABLE'!$C$15='GENERAL TIME TABLE'!$R$22,'GENERAL TIME TABLE'!$C$16&amp;"-"&amp;HOME!$A$6,IF('GENERAL TIME TABLE'!$D$15='GENERAL TIME TABLE'!$R$22,'GENERAL TIME TABLE'!$D$16&amp;"-"&amp;HOME!$A$7,IF('GENERAL TIME TABLE'!$E$15='GENERAL TIME TABLE'!$R$22,'GENERAL TIME TABLE'!$E$16&amp;"-"&amp;HOME!$A$8,"")))</f>
        <v>અંગ્રેજી-6</v>
      </c>
      <c r="D11" s="368" t="str">
        <f>IF('GENERAL TIME TABLE'!$F$15='GENERAL TIME TABLE'!$R$22,'GENERAL TIME TABLE'!$F$16&amp;"-"&amp;HOME!$A$6,IF('GENERAL TIME TABLE'!$G$15='GENERAL TIME TABLE'!$R$22,'GENERAL TIME TABLE'!$G$16&amp;"-"&amp;HOME!$A$7,IF('GENERAL TIME TABLE'!$H$15='GENERAL TIME TABLE'!$R$22,'GENERAL TIME TABLE'!$H$16&amp;"-"&amp;HOME!$A$8,"")))</f>
        <v>અંગ્રેજી-6</v>
      </c>
      <c r="E11" s="368" t="str">
        <f>IF('GENERAL TIME TABLE'!$I$15='GENERAL TIME TABLE'!$R$22,'GENERAL TIME TABLE'!$I$16&amp;"-"&amp;HOME!$A$6,IF('GENERAL TIME TABLE'!$J$15='GENERAL TIME TABLE'!$R$22,'GENERAL TIME TABLE'!$J$16&amp;"-"&amp;HOME!$A$7,IF('GENERAL TIME TABLE'!$K$15='GENERAL TIME TABLE'!$R$22,'GENERAL TIME TABLE'!$K$16&amp;"-"&amp;HOME!$A$8,"")))</f>
        <v>અંગ્રેજી-6</v>
      </c>
      <c r="F11" s="368" t="str">
        <f>IF('GENERAL TIME TABLE'!$L$15='GENERAL TIME TABLE'!$R$22,'GENERAL TIME TABLE'!$L$16&amp;"-"&amp;HOME!$A$6,IF('GENERAL TIME TABLE'!$M$15='GENERAL TIME TABLE'!$R$22,'GENERAL TIME TABLE'!$M$16&amp;"-"&amp;HOME!$A$7,IF('GENERAL TIME TABLE'!$N$15='GENERAL TIME TABLE'!$R$22,'GENERAL TIME TABLE'!$N$16&amp;"-"&amp;HOME!$A$8,"")))</f>
        <v>અંગ્રેજી-6</v>
      </c>
      <c r="G11" s="374" t="str">
        <f>IF('GENERAL TIME TABLE'!$O$15='GENERAL TIME TABLE'!$R$22,'GENERAL TIME TABLE'!$O$16&amp;"-"&amp;HOME!$A$6,IF('GENERAL TIME TABLE'!$P$15='GENERAL TIME TABLE'!$R$22,'GENERAL TIME TABLE'!$P$16&amp;"-"&amp;HOME!$A$7,IF('GENERAL TIME TABLE'!$Q$15='GENERAL TIME TABLE'!$R$22,'GENERAL TIME TABLE'!$Q$16&amp;"-"&amp;HOME!$A$8,"")))</f>
        <v>અંગ્રેજી-6</v>
      </c>
      <c r="H11" s="361">
        <v>4</v>
      </c>
      <c r="I11" s="311" t="str">
        <f>'GENERAL TIME TABLE'!$U$15</f>
        <v>10:30-11:00</v>
      </c>
      <c r="J11" s="340" t="str">
        <f>IF('GENERAL TIME TABLE'!$R$15='GENERAL TIME TABLE'!$R$22,'GENERAL TIME TABLE'!$R$16&amp;"-"&amp;HOME!$A$6,IF('GENERAL TIME TABLE'!$S$15='GENERAL TIME TABLE'!$R$22,'GENERAL TIME TABLE'!$S$16&amp;"-"&amp;HOME!$A$7,IF('GENERAL TIME TABLE'!$T$15='GENERAL TIME TABLE'!$R$22,'GENERAL TIME TABLE'!$T$16&amp;"-"&amp;HOME!$A$8,"")))</f>
        <v>ગુજરાતી-6</v>
      </c>
    </row>
    <row r="12" spans="1:12" s="289" customFormat="1" ht="30.75" customHeight="1" thickBot="1">
      <c r="A12" s="357"/>
      <c r="B12" s="337" t="str">
        <f>'GENERAL TIME TABLE'!$B$17</f>
        <v>01:50-02:30</v>
      </c>
      <c r="C12" s="567" t="str">
        <f>'GENERAL TIME TABLE'!$C$17</f>
        <v xml:space="preserve">મધ્યાહન ભોજન - વિરામ </v>
      </c>
      <c r="D12" s="568"/>
      <c r="E12" s="568"/>
      <c r="F12" s="568"/>
      <c r="G12" s="569"/>
      <c r="H12" s="360">
        <v>5</v>
      </c>
      <c r="I12" s="310" t="str">
        <f>'GENERAL TIME TABLE'!$U$17</f>
        <v>11:00-11:30</v>
      </c>
      <c r="J12" s="367" t="str">
        <f>IF('GENERAL TIME TABLE'!$R$17='GENERAL TIME TABLE'!$R$22,'GENERAL TIME TABLE'!$R$18&amp;"-"&amp;HOME!$A$6,IF('GENERAL TIME TABLE'!$S$17='GENERAL TIME TABLE'!$R$22,'GENERAL TIME TABLE'!$S$18&amp;"-"&amp;HOME!$A$7,IF('GENERAL TIME TABLE'!$T$17='GENERAL TIME TABLE'!$R$22,'GENERAL TIME TABLE'!$T$18&amp;"-"&amp;HOME!$A$8,"")))</f>
        <v>સંસ્કૃત-8</v>
      </c>
    </row>
    <row r="13" spans="1:12" s="289" customFormat="1" ht="30.75" customHeight="1">
      <c r="A13" s="358">
        <v>5</v>
      </c>
      <c r="B13" s="338" t="str">
        <f>'GENERAL TIME TABLE'!$B$18</f>
        <v>02:30-03:05</v>
      </c>
      <c r="C13" s="339" t="str">
        <f>IF('GENERAL TIME TABLE'!$C$18='GENERAL TIME TABLE'!$R$22,'GENERAL TIME TABLE'!$C$19&amp;"-"&amp;HOME!$A$6,IF('GENERAL TIME TABLE'!$D$18='GENERAL TIME TABLE'!$R$22,'GENERAL TIME TABLE'!$D$19&amp;"-"&amp;HOME!$A$7,IF('GENERAL TIME TABLE'!$E$18='GENERAL TIME TABLE'!$R$22,'GENERAL TIME TABLE'!$E$19&amp;"-"&amp;HOME!$A$8,"")))</f>
        <v>ગુજરાતી-7</v>
      </c>
      <c r="D13" s="339" t="str">
        <f>IF('GENERAL TIME TABLE'!$F$18='GENERAL TIME TABLE'!$R$22,'GENERAL TIME TABLE'!$F$19&amp;"-"&amp;HOME!$A$6,IF('GENERAL TIME TABLE'!$G$18='GENERAL TIME TABLE'!$R$22,'GENERAL TIME TABLE'!$G$19&amp;"-"&amp;HOME!$A$7,IF('GENERAL TIME TABLE'!$H$18='GENERAL TIME TABLE'!$R$22,'GENERAL TIME TABLE'!$H$19&amp;"-"&amp;HOME!$A$8,"")))</f>
        <v>ગુજરાતી-7</v>
      </c>
      <c r="E13" s="339" t="str">
        <f>IF('GENERAL TIME TABLE'!$I$18='GENERAL TIME TABLE'!$R$22,'GENERAL TIME TABLE'!$I$19&amp;"-"&amp;HOME!$A$6,IF('GENERAL TIME TABLE'!$J$18='GENERAL TIME TABLE'!$R$22,'GENERAL TIME TABLE'!$J$19&amp;"-"&amp;HOME!$A$7,IF('GENERAL TIME TABLE'!$K$18='GENERAL TIME TABLE'!$R$22,'GENERAL TIME TABLE'!$K$19&amp;"-"&amp;HOME!$A$8,"")))</f>
        <v>ગુજરાતી-7</v>
      </c>
      <c r="F13" s="339" t="str">
        <f>IF('GENERAL TIME TABLE'!$L$18='GENERAL TIME TABLE'!$R$22,'GENERAL TIME TABLE'!$L$19&amp;"-"&amp;HOME!$A$6,IF('GENERAL TIME TABLE'!$M$18='GENERAL TIME TABLE'!$R$22,'GENERAL TIME TABLE'!$M$19&amp;"-"&amp;HOME!$A$7,IF('GENERAL TIME TABLE'!$N$18='GENERAL TIME TABLE'!$R$22,'GENERAL TIME TABLE'!$N$19&amp;"-"&amp;HOME!$A$8,"")))</f>
        <v>ગુજરાતી-7</v>
      </c>
      <c r="G13" s="340" t="str">
        <f>IF('GENERAL TIME TABLE'!$O$18='GENERAL TIME TABLE'!$R$22,'GENERAL TIME TABLE'!$O$19&amp;"-"&amp;HOME!$A$6,IF('GENERAL TIME TABLE'!$P$18='GENERAL TIME TABLE'!$R$22,'GENERAL TIME TABLE'!$P$19&amp;"-"&amp;HOME!$A$7,IF('GENERAL TIME TABLE'!$Q$18='GENERAL TIME TABLE'!$R$22,'GENERAL TIME TABLE'!$Q$19&amp;"-"&amp;HOME!$A$8,"")))</f>
        <v>ગુજરાતી-7</v>
      </c>
      <c r="H13" s="550" t="s">
        <v>265</v>
      </c>
      <c r="I13" s="550"/>
      <c r="J13" s="551"/>
    </row>
    <row r="14" spans="1:12" s="289" customFormat="1" ht="30.75" customHeight="1" thickBot="1">
      <c r="A14" s="357">
        <v>6</v>
      </c>
      <c r="B14" s="337" t="str">
        <f>'GENERAL TIME TABLE'!$B$20</f>
        <v>03:05-03:40</v>
      </c>
      <c r="C14" s="368" t="str">
        <f>IF('GENERAL TIME TABLE'!$C$20='GENERAL TIME TABLE'!$R$22,'GENERAL TIME TABLE'!$C$21&amp;"-"&amp;HOME!$A$6,IF('GENERAL TIME TABLE'!$D$20='GENERAL TIME TABLE'!$R$22,'GENERAL TIME TABLE'!$D$21&amp;"-"&amp;HOME!$A$7,IF('GENERAL TIME TABLE'!$E$20='GENERAL TIME TABLE'!$R$22,'GENERAL TIME TABLE'!$E$21&amp;"-"&amp;HOME!$A$8,"")))</f>
        <v>અંગ્રેજી-7</v>
      </c>
      <c r="D14" s="368" t="str">
        <f>IF('GENERAL TIME TABLE'!$F$20='GENERAL TIME TABLE'!$R$22,'GENERAL TIME TABLE'!$F$21&amp;"-"&amp;HOME!$A$6,IF('GENERAL TIME TABLE'!$G$20='GENERAL TIME TABLE'!$R$22,'GENERAL TIME TABLE'!$G$21&amp;"-"&amp;HOME!$A$7,IF('GENERAL TIME TABLE'!$H$20='GENERAL TIME TABLE'!$R$22,'GENERAL TIME TABLE'!$H$21&amp;"-"&amp;HOME!$A$8,"")))</f>
        <v>અંગ્રેજી-7</v>
      </c>
      <c r="E14" s="368" t="str">
        <f>IF('GENERAL TIME TABLE'!$I$20='GENERAL TIME TABLE'!$R$22,'GENERAL TIME TABLE'!$I$21&amp;"-"&amp;HOME!$A$6,IF('GENERAL TIME TABLE'!$J$20='GENERAL TIME TABLE'!$R$22,'GENERAL TIME TABLE'!$J$21&amp;"-"&amp;HOME!$A$7,IF('GENERAL TIME TABLE'!$K$20='GENERAL TIME TABLE'!$R$22,'GENERAL TIME TABLE'!$K$21&amp;"-"&amp;HOME!$A$8,"")))</f>
        <v>અંગ્રેજી-7</v>
      </c>
      <c r="F14" s="368" t="str">
        <f>IF('GENERAL TIME TABLE'!$L$20='GENERAL TIME TABLE'!$R$22,'GENERAL TIME TABLE'!$L$21&amp;"-"&amp;HOME!$A$6,IF('GENERAL TIME TABLE'!$M$20='GENERAL TIME TABLE'!$R$22,'GENERAL TIME TABLE'!$M$21&amp;"-"&amp;HOME!$A$7,IF('GENERAL TIME TABLE'!$N$20='GENERAL TIME TABLE'!$R$22,'GENERAL TIME TABLE'!$N$21&amp;"-"&amp;HOME!$A$8,"")))</f>
        <v>અંગ્રેજી-7</v>
      </c>
      <c r="G14" s="374" t="str">
        <f>IF('GENERAL TIME TABLE'!$O$20='GENERAL TIME TABLE'!$R$22,'GENERAL TIME TABLE'!$O$21&amp;"-"&amp;HOME!$A$6,IF('GENERAL TIME TABLE'!$P$20='GENERAL TIME TABLE'!$R$22,'GENERAL TIME TABLE'!$P$21&amp;"-"&amp;HOME!$A$7,IF('GENERAL TIME TABLE'!$Q$20='GENERAL TIME TABLE'!$R$22,'GENERAL TIME TABLE'!$Q$21&amp;"-"&amp;HOME!$A$8,"")))</f>
        <v>અંગ્રેજી-7</v>
      </c>
      <c r="H14" s="552"/>
      <c r="I14" s="552"/>
      <c r="J14" s="553"/>
    </row>
    <row r="15" spans="1:12" s="289" customFormat="1" ht="30.75" customHeight="1" thickBot="1">
      <c r="A15" s="357"/>
      <c r="B15" s="337" t="str">
        <f>'GENERAL TIME TABLE'!$B$22</f>
        <v>03:40-03:50</v>
      </c>
      <c r="C15" s="560" t="str">
        <f>'GENERAL TIME TABLE'!$C$22</f>
        <v xml:space="preserve">વિરામ </v>
      </c>
      <c r="D15" s="561"/>
      <c r="E15" s="561"/>
      <c r="F15" s="561"/>
      <c r="G15" s="562"/>
      <c r="H15" s="555" t="str">
        <f>IF(HOME!$B$8="","",HOME!$B$8)</f>
        <v>બુચ બ્રિજેશ જનકરાય</v>
      </c>
      <c r="I15" s="555"/>
      <c r="J15" s="556"/>
    </row>
    <row r="16" spans="1:12" s="289" customFormat="1" ht="30.75" customHeight="1">
      <c r="A16" s="358">
        <v>7</v>
      </c>
      <c r="B16" s="338" t="str">
        <f>'GENERAL TIME TABLE'!$B$23</f>
        <v>03:50-04:25</v>
      </c>
      <c r="C16" s="339" t="str">
        <f>IF('GENERAL TIME TABLE'!$C$23='GENERAL TIME TABLE'!$R$22,'GENERAL TIME TABLE'!$C$24&amp;"-"&amp;HOME!$A$6,IF('GENERAL TIME TABLE'!$D$23='GENERAL TIME TABLE'!$R$22,'GENERAL TIME TABLE'!$D$24&amp;"-"&amp;HOME!$A$7,IF('GENERAL TIME TABLE'!$E$23='GENERAL TIME TABLE'!$R$22,'GENERAL TIME TABLE'!$E$24&amp;"-"&amp;HOME!$A$8,"")))</f>
        <v>સંસ્કૃત-8</v>
      </c>
      <c r="D16" s="339" t="str">
        <f>IF('GENERAL TIME TABLE'!$F$23='GENERAL TIME TABLE'!$R$22,'GENERAL TIME TABLE'!$F$24&amp;"-"&amp;HOME!$A$6,IF('GENERAL TIME TABLE'!$G$23='GENERAL TIME TABLE'!$R$22,'GENERAL TIME TABLE'!$G$24&amp;"-"&amp;HOME!$A$7,IF('GENERAL TIME TABLE'!$H$23='GENERAL TIME TABLE'!$R$22,'GENERAL TIME TABLE'!$H$24&amp;"-"&amp;HOME!$A$8,"")))</f>
        <v>ગુજરાતી-8</v>
      </c>
      <c r="E16" s="339" t="str">
        <f>IF('GENERAL TIME TABLE'!$I$23='GENERAL TIME TABLE'!$R$22,'GENERAL TIME TABLE'!$I$24&amp;"-"&amp;HOME!$A$6,IF('GENERAL TIME TABLE'!$J$23='GENERAL TIME TABLE'!$R$22,'GENERAL TIME TABLE'!$J$24&amp;"-"&amp;HOME!$A$7,IF('GENERAL TIME TABLE'!$K$23='GENERAL TIME TABLE'!$R$22,'GENERAL TIME TABLE'!$K$24&amp;"-"&amp;HOME!$A$8,"")))</f>
        <v>અંગ્રેજી-7</v>
      </c>
      <c r="F16" s="339" t="str">
        <f>IF('GENERAL TIME TABLE'!$L$23='GENERAL TIME TABLE'!$R$22,'GENERAL TIME TABLE'!$L$24&amp;"-"&amp;HOME!$A$6,IF('GENERAL TIME TABLE'!$M$23='GENERAL TIME TABLE'!$R$22,'GENERAL TIME TABLE'!$M$24&amp;"-"&amp;HOME!$A$7,IF('GENERAL TIME TABLE'!$N$23='GENERAL TIME TABLE'!$R$22,'GENERAL TIME TABLE'!$N$24&amp;"-"&amp;HOME!$A$8,"")))</f>
        <v>સંસ્કૃત-7</v>
      </c>
      <c r="G16" s="340" t="str">
        <f>IF('GENERAL TIME TABLE'!$O$23='GENERAL TIME TABLE'!$R$22,'GENERAL TIME TABLE'!$O$24&amp;"-"&amp;HOME!$A$6,IF('GENERAL TIME TABLE'!$P$23='GENERAL TIME TABLE'!$R$22,'GENERAL TIME TABLE'!$P$24&amp;"-"&amp;HOME!$A$7,IF('GENERAL TIME TABLE'!$Q$23='GENERAL TIME TABLE'!$R$22,'GENERAL TIME TABLE'!$Q$24&amp;"-"&amp;HOME!$A$8,"")))</f>
        <v>ગુજરાતી-7</v>
      </c>
      <c r="H16" s="555"/>
      <c r="I16" s="555"/>
      <c r="J16" s="556"/>
    </row>
    <row r="17" spans="1:10" s="289" customFormat="1" ht="30.75" customHeight="1" thickBot="1">
      <c r="A17" s="357">
        <v>8</v>
      </c>
      <c r="B17" s="337" t="str">
        <f>'GENERAL TIME TABLE'!$B$25</f>
        <v>04:25-05:00</v>
      </c>
      <c r="C17" s="369" t="str">
        <f>IF('GENERAL TIME TABLE'!$C$25='GENERAL TIME TABLE'!$R$22,'GENERAL TIME TABLE'!$C$26&amp;"-"&amp;HOME!$A$6,IF('GENERAL TIME TABLE'!$D$25='GENERAL TIME TABLE'!$R$22,'GENERAL TIME TABLE'!$D$26&amp;"-"&amp;HOME!$A$7,IF('GENERAL TIME TABLE'!$E$25='GENERAL TIME TABLE'!$R$22,'GENERAL TIME TABLE'!$E$26&amp;"-"&amp;HOME!$A$8,"")))</f>
        <v>ગુજરાતી-6</v>
      </c>
      <c r="D17" s="369" t="str">
        <f>IF('GENERAL TIME TABLE'!$F$25='GENERAL TIME TABLE'!$R$22,'GENERAL TIME TABLE'!$F$26&amp;"-"&amp;HOME!$A$6,IF('GENERAL TIME TABLE'!$G$25='GENERAL TIME TABLE'!$R$22,'GENERAL TIME TABLE'!$G$26&amp;"-"&amp;HOME!$A$7,IF('GENERAL TIME TABLE'!$H$25='GENERAL TIME TABLE'!$R$22,'GENERAL TIME TABLE'!$H$26&amp;"-"&amp;HOME!$A$8,"")))</f>
        <v>ગુજરાતી-8</v>
      </c>
      <c r="E17" s="369" t="str">
        <f>IF('GENERAL TIME TABLE'!$I$25='GENERAL TIME TABLE'!$R$22,'GENERAL TIME TABLE'!$I$26&amp;"-"&amp;HOME!$A$6,IF('GENERAL TIME TABLE'!$J$25='GENERAL TIME TABLE'!$R$22,'GENERAL TIME TABLE'!$J$26&amp;"-"&amp;HOME!$A$7,IF('GENERAL TIME TABLE'!$K$25='GENERAL TIME TABLE'!$R$22,'GENERAL TIME TABLE'!$K$26&amp;"-"&amp;HOME!$A$8,"")))</f>
        <v>અંગ્રેજી-6</v>
      </c>
      <c r="F17" s="369" t="str">
        <f>IF('GENERAL TIME TABLE'!$L$25='GENERAL TIME TABLE'!$R$22,'GENERAL TIME TABLE'!$L$26&amp;"-"&amp;HOME!$A$6,IF('GENERAL TIME TABLE'!$M$25='GENERAL TIME TABLE'!$R$22,'GENERAL TIME TABLE'!$M$26&amp;"-"&amp;HOME!$A$7,IF('GENERAL TIME TABLE'!$N$25='GENERAL TIME TABLE'!$R$22,'GENERAL TIME TABLE'!$N$26&amp;"-"&amp;HOME!$A$8,"")))</f>
        <v>સંસ્કૃત-6</v>
      </c>
      <c r="G17" s="367" t="str">
        <f>IF('GENERAL TIME TABLE'!$O$25='GENERAL TIME TABLE'!$R$22,'GENERAL TIME TABLE'!$O$26&amp;"-"&amp;HOME!$A$6,IF('GENERAL TIME TABLE'!$P$25='GENERAL TIME TABLE'!$R$22,'GENERAL TIME TABLE'!$P$26&amp;"-"&amp;HOME!$A$7,IF('GENERAL TIME TABLE'!$Q$25='GENERAL TIME TABLE'!$R$22,'GENERAL TIME TABLE'!$Q$26&amp;"-"&amp;HOME!$A$8,"")))</f>
        <v>અંગ્રેજી-8</v>
      </c>
      <c r="H17" s="558"/>
      <c r="I17" s="558"/>
      <c r="J17" s="559"/>
    </row>
    <row r="18" spans="1:10" ht="6.75" customHeight="1"/>
  </sheetData>
  <sheetProtection password="F2A4" sheet="1" objects="1" scenarios="1" selectLockedCells="1"/>
  <mergeCells count="10">
    <mergeCell ref="H13:J14"/>
    <mergeCell ref="C15:G15"/>
    <mergeCell ref="H15:J17"/>
    <mergeCell ref="K1:K2"/>
    <mergeCell ref="A1:J1"/>
    <mergeCell ref="A3:J3"/>
    <mergeCell ref="C5:G5"/>
    <mergeCell ref="C6:G6"/>
    <mergeCell ref="C9:G9"/>
    <mergeCell ref="C12:G12"/>
  </mergeCells>
  <pageMargins left="0.44" right="0.19" top="0.66" bottom="0.34" header="0.36" footer="0.31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U83"/>
  <sheetViews>
    <sheetView topLeftCell="B1" zoomScale="85" zoomScaleNormal="85" zoomScaleSheetLayoutView="85" workbookViewId="0">
      <selection activeCell="C11" sqref="C11:Q12"/>
    </sheetView>
  </sheetViews>
  <sheetFormatPr defaultColWidth="9.140625" defaultRowHeight="15"/>
  <cols>
    <col min="1" max="1" width="5.5703125" style="40" customWidth="1"/>
    <col min="2" max="2" width="7.140625" style="40" customWidth="1"/>
    <col min="3" max="3" width="7.7109375" style="40" customWidth="1"/>
    <col min="4" max="4" width="8" style="40" customWidth="1"/>
    <col min="5" max="5" width="7.5703125" style="40" customWidth="1"/>
    <col min="6" max="6" width="7.140625" style="40" customWidth="1"/>
    <col min="7" max="7" width="7.28515625" style="40" customWidth="1"/>
    <col min="8" max="8" width="7.85546875" style="40" customWidth="1"/>
    <col min="9" max="9" width="7.7109375" style="40" customWidth="1"/>
    <col min="10" max="10" width="8.7109375" style="40" customWidth="1"/>
    <col min="11" max="11" width="8.42578125" style="40" customWidth="1"/>
    <col min="12" max="13" width="8" style="40" customWidth="1"/>
    <col min="14" max="14" width="7.85546875" style="67" customWidth="1"/>
    <col min="15" max="15" width="6.42578125" style="40" customWidth="1"/>
    <col min="16" max="16" width="7.7109375" style="40" customWidth="1"/>
    <col min="17" max="17" width="7.28515625" style="67" customWidth="1"/>
    <col min="18" max="18" width="7.85546875" style="40" customWidth="1"/>
    <col min="19" max="19" width="6.85546875" style="40" customWidth="1"/>
    <col min="20" max="20" width="8.28515625" style="40" customWidth="1"/>
    <col min="21" max="21" width="8.85546875" style="40" customWidth="1"/>
    <col min="22" max="16384" width="9.140625" style="40"/>
  </cols>
  <sheetData>
    <row r="1" spans="1:21" ht="29.25" thickBot="1">
      <c r="A1" s="603" t="s">
        <v>158</v>
      </c>
      <c r="B1" s="604"/>
      <c r="C1" s="604"/>
      <c r="D1" s="604"/>
      <c r="E1" s="604"/>
      <c r="F1" s="604"/>
      <c r="G1" s="604"/>
      <c r="H1" s="604"/>
      <c r="I1" s="604"/>
      <c r="J1" s="604"/>
      <c r="K1" s="604"/>
      <c r="L1" s="604"/>
      <c r="M1" s="604"/>
      <c r="N1" s="604"/>
      <c r="O1" s="604"/>
      <c r="P1" s="604"/>
      <c r="Q1" s="604"/>
      <c r="R1" s="604"/>
      <c r="S1" s="604"/>
      <c r="T1" s="604"/>
      <c r="U1" s="605"/>
    </row>
    <row r="2" spans="1:21" s="42" customFormat="1" ht="27" thickBot="1">
      <c r="A2" s="619" t="s">
        <v>191</v>
      </c>
      <c r="B2" s="620"/>
      <c r="C2" s="620"/>
      <c r="D2" s="621" t="s">
        <v>151</v>
      </c>
      <c r="E2" s="621"/>
      <c r="F2" s="621"/>
      <c r="G2" s="621"/>
      <c r="H2" s="621"/>
      <c r="I2" s="621"/>
      <c r="J2" s="621"/>
      <c r="K2" s="621"/>
      <c r="L2" s="621"/>
      <c r="M2" s="621"/>
      <c r="N2" s="621"/>
      <c r="O2" s="621"/>
      <c r="P2" s="621"/>
      <c r="Q2" s="621"/>
      <c r="R2" s="263" t="s">
        <v>187</v>
      </c>
      <c r="S2" s="606" t="s">
        <v>213</v>
      </c>
      <c r="T2" s="606"/>
      <c r="U2" s="607"/>
    </row>
    <row r="3" spans="1:21" s="42" customFormat="1" ht="20.25" customHeight="1">
      <c r="A3" s="608" t="s">
        <v>107</v>
      </c>
      <c r="B3" s="609" t="s">
        <v>108</v>
      </c>
      <c r="C3" s="611" t="s">
        <v>109</v>
      </c>
      <c r="D3" s="612"/>
      <c r="E3" s="613"/>
      <c r="F3" s="614" t="s">
        <v>110</v>
      </c>
      <c r="G3" s="612"/>
      <c r="H3" s="613"/>
      <c r="I3" s="614" t="s">
        <v>111</v>
      </c>
      <c r="J3" s="612"/>
      <c r="K3" s="613"/>
      <c r="L3" s="614" t="s">
        <v>112</v>
      </c>
      <c r="M3" s="612"/>
      <c r="N3" s="613"/>
      <c r="O3" s="614" t="s">
        <v>113</v>
      </c>
      <c r="P3" s="612"/>
      <c r="Q3" s="613"/>
      <c r="R3" s="614" t="s">
        <v>114</v>
      </c>
      <c r="S3" s="612"/>
      <c r="T3" s="613"/>
      <c r="U3" s="615" t="s">
        <v>108</v>
      </c>
    </row>
    <row r="4" spans="1:21" s="46" customFormat="1" ht="21" customHeight="1" thickBot="1">
      <c r="A4" s="574"/>
      <c r="B4" s="610"/>
      <c r="C4" s="264" t="s">
        <v>115</v>
      </c>
      <c r="D4" s="265" t="s">
        <v>116</v>
      </c>
      <c r="E4" s="266" t="s">
        <v>117</v>
      </c>
      <c r="F4" s="267" t="s">
        <v>115</v>
      </c>
      <c r="G4" s="265" t="s">
        <v>116</v>
      </c>
      <c r="H4" s="266" t="s">
        <v>117</v>
      </c>
      <c r="I4" s="267" t="s">
        <v>115</v>
      </c>
      <c r="J4" s="265" t="s">
        <v>116</v>
      </c>
      <c r="K4" s="266" t="s">
        <v>117</v>
      </c>
      <c r="L4" s="267" t="s">
        <v>115</v>
      </c>
      <c r="M4" s="265" t="s">
        <v>116</v>
      </c>
      <c r="N4" s="266" t="s">
        <v>117</v>
      </c>
      <c r="O4" s="267" t="s">
        <v>115</v>
      </c>
      <c r="P4" s="265" t="s">
        <v>116</v>
      </c>
      <c r="Q4" s="266" t="s">
        <v>117</v>
      </c>
      <c r="R4" s="267" t="s">
        <v>115</v>
      </c>
      <c r="S4" s="265" t="s">
        <v>116</v>
      </c>
      <c r="T4" s="266" t="s">
        <v>117</v>
      </c>
      <c r="U4" s="616"/>
    </row>
    <row r="5" spans="1:21" ht="25.5" customHeight="1" thickBot="1">
      <c r="A5" s="95"/>
      <c r="B5" s="94" t="s">
        <v>118</v>
      </c>
      <c r="C5" s="622" t="s">
        <v>119</v>
      </c>
      <c r="D5" s="622"/>
      <c r="E5" s="622"/>
      <c r="F5" s="622"/>
      <c r="G5" s="622"/>
      <c r="H5" s="622"/>
      <c r="I5" s="622"/>
      <c r="J5" s="622"/>
      <c r="K5" s="622"/>
      <c r="L5" s="622"/>
      <c r="M5" s="622"/>
      <c r="N5" s="622"/>
      <c r="O5" s="622"/>
      <c r="P5" s="622"/>
      <c r="Q5" s="622"/>
      <c r="R5" s="622"/>
      <c r="S5" s="622"/>
      <c r="T5" s="623"/>
      <c r="U5" s="202" t="s">
        <v>190</v>
      </c>
    </row>
    <row r="6" spans="1:21" ht="25.5" customHeight="1" thickBot="1">
      <c r="A6" s="95"/>
      <c r="B6" s="94" t="s">
        <v>121</v>
      </c>
      <c r="C6" s="622" t="s">
        <v>122</v>
      </c>
      <c r="D6" s="622"/>
      <c r="E6" s="622"/>
      <c r="F6" s="622"/>
      <c r="G6" s="622"/>
      <c r="H6" s="622"/>
      <c r="I6" s="622"/>
      <c r="J6" s="622"/>
      <c r="K6" s="622"/>
      <c r="L6" s="622"/>
      <c r="M6" s="622"/>
      <c r="N6" s="622"/>
      <c r="O6" s="622"/>
      <c r="P6" s="622"/>
      <c r="Q6" s="622"/>
      <c r="R6" s="622"/>
      <c r="S6" s="622"/>
      <c r="T6" s="623"/>
      <c r="U6" s="202" t="s">
        <v>208</v>
      </c>
    </row>
    <row r="7" spans="1:21" ht="18.75" customHeight="1">
      <c r="A7" s="574">
        <v>1</v>
      </c>
      <c r="B7" s="575" t="s">
        <v>124</v>
      </c>
      <c r="C7" s="215" t="s">
        <v>16</v>
      </c>
      <c r="D7" s="239" t="s">
        <v>207</v>
      </c>
      <c r="E7" s="211" t="s">
        <v>17</v>
      </c>
      <c r="F7" s="219" t="s">
        <v>16</v>
      </c>
      <c r="G7" s="239" t="s">
        <v>207</v>
      </c>
      <c r="H7" s="211" t="s">
        <v>17</v>
      </c>
      <c r="I7" s="219" t="s">
        <v>16</v>
      </c>
      <c r="J7" s="239" t="s">
        <v>207</v>
      </c>
      <c r="K7" s="211" t="s">
        <v>17</v>
      </c>
      <c r="L7" s="219" t="s">
        <v>16</v>
      </c>
      <c r="M7" s="239" t="s">
        <v>207</v>
      </c>
      <c r="N7" s="211" t="s">
        <v>17</v>
      </c>
      <c r="O7" s="219" t="s">
        <v>16</v>
      </c>
      <c r="P7" s="239" t="s">
        <v>207</v>
      </c>
      <c r="Q7" s="211" t="s">
        <v>17</v>
      </c>
      <c r="R7" s="219" t="s">
        <v>16</v>
      </c>
      <c r="S7" s="239" t="s">
        <v>207</v>
      </c>
      <c r="T7" s="226" t="s">
        <v>17</v>
      </c>
      <c r="U7" s="617" t="s">
        <v>209</v>
      </c>
    </row>
    <row r="8" spans="1:21" s="51" customFormat="1" ht="18.75" customHeight="1">
      <c r="A8" s="574"/>
      <c r="B8" s="575"/>
      <c r="C8" s="216" t="s">
        <v>86</v>
      </c>
      <c r="D8" s="240" t="s">
        <v>88</v>
      </c>
      <c r="E8" s="212" t="s">
        <v>87</v>
      </c>
      <c r="F8" s="220" t="s">
        <v>86</v>
      </c>
      <c r="G8" s="240" t="s">
        <v>88</v>
      </c>
      <c r="H8" s="212" t="s">
        <v>87</v>
      </c>
      <c r="I8" s="220" t="s">
        <v>86</v>
      </c>
      <c r="J8" s="240" t="s">
        <v>88</v>
      </c>
      <c r="K8" s="212" t="s">
        <v>87</v>
      </c>
      <c r="L8" s="220" t="s">
        <v>86</v>
      </c>
      <c r="M8" s="240" t="s">
        <v>88</v>
      </c>
      <c r="N8" s="212" t="s">
        <v>87</v>
      </c>
      <c r="O8" s="220" t="s">
        <v>86</v>
      </c>
      <c r="P8" s="240" t="s">
        <v>88</v>
      </c>
      <c r="Q8" s="212" t="s">
        <v>87</v>
      </c>
      <c r="R8" s="220" t="s">
        <v>91</v>
      </c>
      <c r="S8" s="240" t="s">
        <v>91</v>
      </c>
      <c r="T8" s="227" t="s">
        <v>91</v>
      </c>
      <c r="U8" s="618"/>
    </row>
    <row r="9" spans="1:21" ht="18.75" customHeight="1">
      <c r="A9" s="574">
        <v>2</v>
      </c>
      <c r="B9" s="575" t="s">
        <v>126</v>
      </c>
      <c r="C9" s="217" t="s">
        <v>16</v>
      </c>
      <c r="D9" s="241" t="s">
        <v>207</v>
      </c>
      <c r="E9" s="213" t="s">
        <v>17</v>
      </c>
      <c r="F9" s="221" t="s">
        <v>16</v>
      </c>
      <c r="G9" s="241" t="s">
        <v>207</v>
      </c>
      <c r="H9" s="213" t="s">
        <v>17</v>
      </c>
      <c r="I9" s="221" t="s">
        <v>16</v>
      </c>
      <c r="J9" s="241" t="s">
        <v>207</v>
      </c>
      <c r="K9" s="213" t="s">
        <v>17</v>
      </c>
      <c r="L9" s="221" t="s">
        <v>16</v>
      </c>
      <c r="M9" s="241" t="s">
        <v>207</v>
      </c>
      <c r="N9" s="213" t="s">
        <v>17</v>
      </c>
      <c r="O9" s="221" t="s">
        <v>16</v>
      </c>
      <c r="P9" s="241" t="s">
        <v>207</v>
      </c>
      <c r="Q9" s="213" t="s">
        <v>17</v>
      </c>
      <c r="R9" s="224" t="s">
        <v>16</v>
      </c>
      <c r="S9" s="243" t="s">
        <v>207</v>
      </c>
      <c r="T9" s="228" t="s">
        <v>17</v>
      </c>
      <c r="U9" s="575" t="s">
        <v>189</v>
      </c>
    </row>
    <row r="10" spans="1:21" s="51" customFormat="1" ht="18.75" customHeight="1" thickBot="1">
      <c r="A10" s="574"/>
      <c r="B10" s="575"/>
      <c r="C10" s="218" t="s">
        <v>86</v>
      </c>
      <c r="D10" s="242" t="s">
        <v>88</v>
      </c>
      <c r="E10" s="214" t="s">
        <v>87</v>
      </c>
      <c r="F10" s="222" t="s">
        <v>86</v>
      </c>
      <c r="G10" s="242" t="s">
        <v>88</v>
      </c>
      <c r="H10" s="214" t="s">
        <v>87</v>
      </c>
      <c r="I10" s="222" t="s">
        <v>86</v>
      </c>
      <c r="J10" s="242" t="s">
        <v>88</v>
      </c>
      <c r="K10" s="214" t="s">
        <v>87</v>
      </c>
      <c r="L10" s="222" t="s">
        <v>86</v>
      </c>
      <c r="M10" s="242" t="s">
        <v>88</v>
      </c>
      <c r="N10" s="214" t="s">
        <v>87</v>
      </c>
      <c r="O10" s="222" t="s">
        <v>86</v>
      </c>
      <c r="P10" s="242" t="s">
        <v>88</v>
      </c>
      <c r="Q10" s="214" t="s">
        <v>87</v>
      </c>
      <c r="R10" s="220" t="s">
        <v>91</v>
      </c>
      <c r="S10" s="240" t="s">
        <v>91</v>
      </c>
      <c r="T10" s="227" t="s">
        <v>91</v>
      </c>
      <c r="U10" s="575"/>
    </row>
    <row r="11" spans="1:21" ht="17.25" customHeight="1">
      <c r="A11" s="593"/>
      <c r="B11" s="575" t="s">
        <v>128</v>
      </c>
      <c r="C11" s="594" t="s">
        <v>129</v>
      </c>
      <c r="D11" s="595"/>
      <c r="E11" s="595"/>
      <c r="F11" s="595"/>
      <c r="G11" s="595"/>
      <c r="H11" s="595"/>
      <c r="I11" s="595"/>
      <c r="J11" s="595"/>
      <c r="K11" s="595"/>
      <c r="L11" s="595"/>
      <c r="M11" s="595"/>
      <c r="N11" s="595"/>
      <c r="O11" s="595"/>
      <c r="P11" s="595"/>
      <c r="Q11" s="596"/>
      <c r="R11" s="224" t="s">
        <v>17</v>
      </c>
      <c r="S11" s="243" t="s">
        <v>16</v>
      </c>
      <c r="T11" s="228" t="s">
        <v>207</v>
      </c>
      <c r="U11" s="600" t="s">
        <v>210</v>
      </c>
    </row>
    <row r="12" spans="1:21" ht="18" customHeight="1" thickBot="1">
      <c r="A12" s="593"/>
      <c r="B12" s="575"/>
      <c r="C12" s="597"/>
      <c r="D12" s="598"/>
      <c r="E12" s="598"/>
      <c r="F12" s="598"/>
      <c r="G12" s="598"/>
      <c r="H12" s="598"/>
      <c r="I12" s="598"/>
      <c r="J12" s="598"/>
      <c r="K12" s="598"/>
      <c r="L12" s="598"/>
      <c r="M12" s="598"/>
      <c r="N12" s="598"/>
      <c r="O12" s="598"/>
      <c r="P12" s="598"/>
      <c r="Q12" s="599"/>
      <c r="R12" s="222" t="s">
        <v>89</v>
      </c>
      <c r="S12" s="242" t="s">
        <v>86</v>
      </c>
      <c r="T12" s="229" t="s">
        <v>88</v>
      </c>
      <c r="U12" s="600"/>
    </row>
    <row r="13" spans="1:21" ht="18.75" customHeight="1">
      <c r="A13" s="574">
        <v>3</v>
      </c>
      <c r="B13" s="575" t="s">
        <v>131</v>
      </c>
      <c r="C13" s="215" t="s">
        <v>17</v>
      </c>
      <c r="D13" s="239" t="s">
        <v>16</v>
      </c>
      <c r="E13" s="211" t="s">
        <v>207</v>
      </c>
      <c r="F13" s="219" t="s">
        <v>17</v>
      </c>
      <c r="G13" s="239" t="s">
        <v>16</v>
      </c>
      <c r="H13" s="211" t="s">
        <v>207</v>
      </c>
      <c r="I13" s="219" t="s">
        <v>17</v>
      </c>
      <c r="J13" s="239" t="s">
        <v>16</v>
      </c>
      <c r="K13" s="211" t="s">
        <v>207</v>
      </c>
      <c r="L13" s="219" t="s">
        <v>17</v>
      </c>
      <c r="M13" s="239" t="s">
        <v>16</v>
      </c>
      <c r="N13" s="211" t="s">
        <v>207</v>
      </c>
      <c r="O13" s="219" t="s">
        <v>17</v>
      </c>
      <c r="P13" s="239" t="s">
        <v>16</v>
      </c>
      <c r="Q13" s="235" t="s">
        <v>207</v>
      </c>
      <c r="R13" s="601" t="s">
        <v>132</v>
      </c>
      <c r="S13" s="595"/>
      <c r="T13" s="596"/>
      <c r="U13" s="600" t="s">
        <v>211</v>
      </c>
    </row>
    <row r="14" spans="1:21" s="51" customFormat="1" ht="18.75" customHeight="1" thickBot="1">
      <c r="A14" s="574"/>
      <c r="B14" s="575"/>
      <c r="C14" s="216" t="s">
        <v>87</v>
      </c>
      <c r="D14" s="240" t="s">
        <v>86</v>
      </c>
      <c r="E14" s="212" t="s">
        <v>88</v>
      </c>
      <c r="F14" s="220" t="s">
        <v>87</v>
      </c>
      <c r="G14" s="240" t="s">
        <v>86</v>
      </c>
      <c r="H14" s="212" t="s">
        <v>88</v>
      </c>
      <c r="I14" s="220" t="s">
        <v>87</v>
      </c>
      <c r="J14" s="240" t="s">
        <v>90</v>
      </c>
      <c r="K14" s="212" t="s">
        <v>88</v>
      </c>
      <c r="L14" s="220" t="s">
        <v>87</v>
      </c>
      <c r="M14" s="240" t="s">
        <v>86</v>
      </c>
      <c r="N14" s="212" t="s">
        <v>88</v>
      </c>
      <c r="O14" s="220" t="s">
        <v>87</v>
      </c>
      <c r="P14" s="240" t="s">
        <v>86</v>
      </c>
      <c r="Q14" s="236" t="s">
        <v>95</v>
      </c>
      <c r="R14" s="602"/>
      <c r="S14" s="598"/>
      <c r="T14" s="599"/>
      <c r="U14" s="600"/>
    </row>
    <row r="15" spans="1:21" ht="18.75" customHeight="1">
      <c r="A15" s="574">
        <v>4</v>
      </c>
      <c r="B15" s="575" t="s">
        <v>134</v>
      </c>
      <c r="C15" s="217" t="s">
        <v>17</v>
      </c>
      <c r="D15" s="241" t="s">
        <v>16</v>
      </c>
      <c r="E15" s="213" t="s">
        <v>207</v>
      </c>
      <c r="F15" s="221" t="s">
        <v>17</v>
      </c>
      <c r="G15" s="241" t="s">
        <v>16</v>
      </c>
      <c r="H15" s="213" t="s">
        <v>207</v>
      </c>
      <c r="I15" s="221" t="s">
        <v>17</v>
      </c>
      <c r="J15" s="241" t="s">
        <v>16</v>
      </c>
      <c r="K15" s="213" t="s">
        <v>207</v>
      </c>
      <c r="L15" s="221" t="s">
        <v>17</v>
      </c>
      <c r="M15" s="241" t="s">
        <v>16</v>
      </c>
      <c r="N15" s="213" t="s">
        <v>207</v>
      </c>
      <c r="O15" s="221" t="s">
        <v>17</v>
      </c>
      <c r="P15" s="241" t="s">
        <v>16</v>
      </c>
      <c r="Q15" s="237" t="s">
        <v>207</v>
      </c>
      <c r="R15" s="215" t="s">
        <v>16</v>
      </c>
      <c r="S15" s="239" t="s">
        <v>17</v>
      </c>
      <c r="T15" s="226" t="s">
        <v>207</v>
      </c>
      <c r="U15" s="575" t="s">
        <v>212</v>
      </c>
    </row>
    <row r="16" spans="1:21" s="51" customFormat="1" ht="18.75" customHeight="1" thickBot="1">
      <c r="A16" s="574"/>
      <c r="B16" s="575"/>
      <c r="C16" s="218" t="s">
        <v>87</v>
      </c>
      <c r="D16" s="242" t="s">
        <v>86</v>
      </c>
      <c r="E16" s="214" t="s">
        <v>88</v>
      </c>
      <c r="F16" s="222" t="s">
        <v>87</v>
      </c>
      <c r="G16" s="242" t="s">
        <v>86</v>
      </c>
      <c r="H16" s="214" t="s">
        <v>88</v>
      </c>
      <c r="I16" s="222" t="s">
        <v>87</v>
      </c>
      <c r="J16" s="242" t="s">
        <v>90</v>
      </c>
      <c r="K16" s="214" t="s">
        <v>88</v>
      </c>
      <c r="L16" s="222" t="s">
        <v>87</v>
      </c>
      <c r="M16" s="242" t="s">
        <v>86</v>
      </c>
      <c r="N16" s="214" t="s">
        <v>88</v>
      </c>
      <c r="O16" s="222" t="s">
        <v>87</v>
      </c>
      <c r="P16" s="242" t="s">
        <v>86</v>
      </c>
      <c r="Q16" s="238" t="s">
        <v>95</v>
      </c>
      <c r="R16" s="216" t="s">
        <v>86</v>
      </c>
      <c r="S16" s="240" t="s">
        <v>87</v>
      </c>
      <c r="T16" s="227" t="s">
        <v>93</v>
      </c>
      <c r="U16" s="575"/>
    </row>
    <row r="17" spans="1:21" ht="27" customHeight="1" thickBot="1">
      <c r="A17" s="95"/>
      <c r="B17" s="94" t="s">
        <v>136</v>
      </c>
      <c r="C17" s="584" t="s">
        <v>137</v>
      </c>
      <c r="D17" s="585"/>
      <c r="E17" s="585"/>
      <c r="F17" s="585"/>
      <c r="G17" s="585"/>
      <c r="H17" s="585"/>
      <c r="I17" s="585"/>
      <c r="J17" s="585"/>
      <c r="K17" s="585"/>
      <c r="L17" s="585"/>
      <c r="M17" s="585"/>
      <c r="N17" s="585"/>
      <c r="O17" s="585"/>
      <c r="P17" s="585"/>
      <c r="Q17" s="586"/>
      <c r="R17" s="221" t="s">
        <v>16</v>
      </c>
      <c r="S17" s="241" t="s">
        <v>17</v>
      </c>
      <c r="T17" s="230" t="s">
        <v>207</v>
      </c>
      <c r="U17" s="575" t="s">
        <v>188</v>
      </c>
    </row>
    <row r="18" spans="1:21" ht="18.75" customHeight="1" thickBot="1">
      <c r="A18" s="574">
        <v>5</v>
      </c>
      <c r="B18" s="575" t="s">
        <v>139</v>
      </c>
      <c r="C18" s="215" t="s">
        <v>207</v>
      </c>
      <c r="D18" s="239" t="s">
        <v>17</v>
      </c>
      <c r="E18" s="211" t="s">
        <v>16</v>
      </c>
      <c r="F18" s="219" t="s">
        <v>207</v>
      </c>
      <c r="G18" s="239" t="s">
        <v>17</v>
      </c>
      <c r="H18" s="211" t="s">
        <v>16</v>
      </c>
      <c r="I18" s="219" t="s">
        <v>207</v>
      </c>
      <c r="J18" s="239" t="s">
        <v>17</v>
      </c>
      <c r="K18" s="211" t="s">
        <v>16</v>
      </c>
      <c r="L18" s="219" t="s">
        <v>207</v>
      </c>
      <c r="M18" s="239" t="s">
        <v>17</v>
      </c>
      <c r="N18" s="211" t="s">
        <v>16</v>
      </c>
      <c r="O18" s="219" t="s">
        <v>207</v>
      </c>
      <c r="P18" s="239" t="s">
        <v>16</v>
      </c>
      <c r="Q18" s="226" t="s">
        <v>17</v>
      </c>
      <c r="R18" s="225" t="s">
        <v>86</v>
      </c>
      <c r="S18" s="244" t="s">
        <v>87</v>
      </c>
      <c r="T18" s="231" t="s">
        <v>93</v>
      </c>
      <c r="U18" s="592"/>
    </row>
    <row r="19" spans="1:21" s="51" customFormat="1" ht="18.75" customHeight="1">
      <c r="A19" s="574"/>
      <c r="B19" s="575"/>
      <c r="C19" s="216" t="s">
        <v>88</v>
      </c>
      <c r="D19" s="240" t="s">
        <v>87</v>
      </c>
      <c r="E19" s="212" t="s">
        <v>86</v>
      </c>
      <c r="F19" s="220" t="s">
        <v>88</v>
      </c>
      <c r="G19" s="240" t="s">
        <v>87</v>
      </c>
      <c r="H19" s="212" t="s">
        <v>86</v>
      </c>
      <c r="I19" s="220" t="s">
        <v>88</v>
      </c>
      <c r="J19" s="240" t="s">
        <v>87</v>
      </c>
      <c r="K19" s="212" t="s">
        <v>86</v>
      </c>
      <c r="L19" s="220" t="s">
        <v>88</v>
      </c>
      <c r="M19" s="240" t="s">
        <v>87</v>
      </c>
      <c r="N19" s="212" t="s">
        <v>86</v>
      </c>
      <c r="O19" s="220" t="s">
        <v>88</v>
      </c>
      <c r="P19" s="240" t="s">
        <v>86</v>
      </c>
      <c r="Q19" s="232" t="s">
        <v>89</v>
      </c>
      <c r="R19" s="576" t="s">
        <v>140</v>
      </c>
      <c r="S19" s="577"/>
      <c r="T19" s="577"/>
      <c r="U19" s="578"/>
    </row>
    <row r="20" spans="1:21" ht="18.75" customHeight="1">
      <c r="A20" s="574">
        <v>6</v>
      </c>
      <c r="B20" s="575" t="s">
        <v>141</v>
      </c>
      <c r="C20" s="217" t="s">
        <v>207</v>
      </c>
      <c r="D20" s="241" t="s">
        <v>17</v>
      </c>
      <c r="E20" s="213" t="s">
        <v>16</v>
      </c>
      <c r="F20" s="221" t="s">
        <v>207</v>
      </c>
      <c r="G20" s="241" t="s">
        <v>17</v>
      </c>
      <c r="H20" s="213" t="s">
        <v>16</v>
      </c>
      <c r="I20" s="221" t="s">
        <v>207</v>
      </c>
      <c r="J20" s="241" t="s">
        <v>17</v>
      </c>
      <c r="K20" s="213" t="s">
        <v>16</v>
      </c>
      <c r="L20" s="221" t="s">
        <v>207</v>
      </c>
      <c r="M20" s="241" t="s">
        <v>17</v>
      </c>
      <c r="N20" s="213" t="s">
        <v>16</v>
      </c>
      <c r="O20" s="221" t="s">
        <v>207</v>
      </c>
      <c r="P20" s="241" t="s">
        <v>16</v>
      </c>
      <c r="Q20" s="233" t="s">
        <v>17</v>
      </c>
      <c r="R20" s="588" t="s">
        <v>16</v>
      </c>
      <c r="S20" s="589"/>
      <c r="T20" s="579" t="s">
        <v>218</v>
      </c>
      <c r="U20" s="580"/>
    </row>
    <row r="21" spans="1:21" s="51" customFormat="1" ht="18.75" customHeight="1" thickBot="1">
      <c r="A21" s="574"/>
      <c r="B21" s="575"/>
      <c r="C21" s="218" t="s">
        <v>88</v>
      </c>
      <c r="D21" s="242" t="s">
        <v>87</v>
      </c>
      <c r="E21" s="214" t="s">
        <v>86</v>
      </c>
      <c r="F21" s="222" t="s">
        <v>88</v>
      </c>
      <c r="G21" s="242" t="s">
        <v>87</v>
      </c>
      <c r="H21" s="214" t="s">
        <v>86</v>
      </c>
      <c r="I21" s="222" t="s">
        <v>88</v>
      </c>
      <c r="J21" s="242" t="s">
        <v>87</v>
      </c>
      <c r="K21" s="214" t="s">
        <v>86</v>
      </c>
      <c r="L21" s="222" t="s">
        <v>88</v>
      </c>
      <c r="M21" s="242" t="s">
        <v>87</v>
      </c>
      <c r="N21" s="214" t="s">
        <v>86</v>
      </c>
      <c r="O21" s="222" t="s">
        <v>88</v>
      </c>
      <c r="P21" s="242" t="s">
        <v>86</v>
      </c>
      <c r="Q21" s="234" t="s">
        <v>89</v>
      </c>
      <c r="R21" s="588" t="s">
        <v>17</v>
      </c>
      <c r="S21" s="589"/>
      <c r="T21" s="579" t="s">
        <v>149</v>
      </c>
      <c r="U21" s="580"/>
    </row>
    <row r="22" spans="1:21" ht="27" customHeight="1" thickBot="1">
      <c r="A22" s="95"/>
      <c r="B22" s="94" t="s">
        <v>142</v>
      </c>
      <c r="C22" s="584" t="s">
        <v>129</v>
      </c>
      <c r="D22" s="585"/>
      <c r="E22" s="585"/>
      <c r="F22" s="585"/>
      <c r="G22" s="585"/>
      <c r="H22" s="585"/>
      <c r="I22" s="585"/>
      <c r="J22" s="585"/>
      <c r="K22" s="585"/>
      <c r="L22" s="585"/>
      <c r="M22" s="585"/>
      <c r="N22" s="585"/>
      <c r="O22" s="585"/>
      <c r="P22" s="585"/>
      <c r="Q22" s="586"/>
      <c r="R22" s="590" t="s">
        <v>207</v>
      </c>
      <c r="S22" s="591"/>
      <c r="T22" s="587" t="s">
        <v>150</v>
      </c>
      <c r="U22" s="583"/>
    </row>
    <row r="23" spans="1:21" ht="18.75" customHeight="1">
      <c r="A23" s="574">
        <v>7</v>
      </c>
      <c r="B23" s="575" t="s">
        <v>143</v>
      </c>
      <c r="C23" s="215" t="s">
        <v>16</v>
      </c>
      <c r="D23" s="239" t="s">
        <v>207</v>
      </c>
      <c r="E23" s="226" t="s">
        <v>17</v>
      </c>
      <c r="F23" s="219" t="s">
        <v>207</v>
      </c>
      <c r="G23" s="239" t="s">
        <v>17</v>
      </c>
      <c r="H23" s="226" t="s">
        <v>16</v>
      </c>
      <c r="I23" s="219" t="s">
        <v>207</v>
      </c>
      <c r="J23" s="239" t="s">
        <v>16</v>
      </c>
      <c r="K23" s="226" t="s">
        <v>17</v>
      </c>
      <c r="L23" s="219" t="s">
        <v>17</v>
      </c>
      <c r="M23" s="239" t="s">
        <v>207</v>
      </c>
      <c r="N23" s="226" t="s">
        <v>16</v>
      </c>
      <c r="O23" s="219" t="s">
        <v>207</v>
      </c>
      <c r="P23" s="239" t="s">
        <v>17</v>
      </c>
      <c r="Q23" s="226" t="s">
        <v>16</v>
      </c>
      <c r="R23" s="576" t="s">
        <v>144</v>
      </c>
      <c r="S23" s="577"/>
      <c r="T23" s="577"/>
      <c r="U23" s="578"/>
    </row>
    <row r="24" spans="1:21" s="51" customFormat="1" ht="18.75" customHeight="1">
      <c r="A24" s="574"/>
      <c r="B24" s="575"/>
      <c r="C24" s="216" t="s">
        <v>94</v>
      </c>
      <c r="D24" s="240" t="s">
        <v>95</v>
      </c>
      <c r="E24" s="227" t="s">
        <v>89</v>
      </c>
      <c r="F24" s="220" t="s">
        <v>95</v>
      </c>
      <c r="G24" s="240" t="s">
        <v>89</v>
      </c>
      <c r="H24" s="227" t="s">
        <v>90</v>
      </c>
      <c r="I24" s="220" t="s">
        <v>93</v>
      </c>
      <c r="J24" s="240" t="s">
        <v>94</v>
      </c>
      <c r="K24" s="227" t="s">
        <v>89</v>
      </c>
      <c r="L24" s="220" t="s">
        <v>89</v>
      </c>
      <c r="M24" s="240" t="s">
        <v>93</v>
      </c>
      <c r="N24" s="227" t="s">
        <v>90</v>
      </c>
      <c r="O24" s="220" t="s">
        <v>93</v>
      </c>
      <c r="P24" s="240" t="s">
        <v>89</v>
      </c>
      <c r="Q24" s="227" t="s">
        <v>94</v>
      </c>
      <c r="R24" s="198" t="s">
        <v>145</v>
      </c>
      <c r="S24" s="59">
        <v>3</v>
      </c>
      <c r="T24" s="579" t="s">
        <v>155</v>
      </c>
      <c r="U24" s="580"/>
    </row>
    <row r="25" spans="1:21" ht="18.75" customHeight="1">
      <c r="A25" s="574">
        <v>8</v>
      </c>
      <c r="B25" s="575" t="s">
        <v>146</v>
      </c>
      <c r="C25" s="217" t="s">
        <v>16</v>
      </c>
      <c r="D25" s="241" t="s">
        <v>207</v>
      </c>
      <c r="E25" s="230" t="s">
        <v>17</v>
      </c>
      <c r="F25" s="221" t="s">
        <v>207</v>
      </c>
      <c r="G25" s="241" t="s">
        <v>17</v>
      </c>
      <c r="H25" s="230" t="s">
        <v>16</v>
      </c>
      <c r="I25" s="221" t="s">
        <v>207</v>
      </c>
      <c r="J25" s="241" t="s">
        <v>16</v>
      </c>
      <c r="K25" s="230" t="s">
        <v>17</v>
      </c>
      <c r="L25" s="221" t="s">
        <v>17</v>
      </c>
      <c r="M25" s="241" t="s">
        <v>207</v>
      </c>
      <c r="N25" s="230" t="s">
        <v>16</v>
      </c>
      <c r="O25" s="221" t="s">
        <v>207</v>
      </c>
      <c r="P25" s="241" t="s">
        <v>17</v>
      </c>
      <c r="Q25" s="230" t="s">
        <v>16</v>
      </c>
      <c r="R25" s="198" t="s">
        <v>145</v>
      </c>
      <c r="S25" s="59">
        <v>4</v>
      </c>
      <c r="T25" s="581" t="s">
        <v>214</v>
      </c>
      <c r="U25" s="580"/>
    </row>
    <row r="26" spans="1:21" s="51" customFormat="1" ht="18.75" customHeight="1" thickBot="1">
      <c r="A26" s="574"/>
      <c r="B26" s="575"/>
      <c r="C26" s="218" t="s">
        <v>94</v>
      </c>
      <c r="D26" s="242" t="s">
        <v>95</v>
      </c>
      <c r="E26" s="229" t="s">
        <v>89</v>
      </c>
      <c r="F26" s="222" t="s">
        <v>95</v>
      </c>
      <c r="G26" s="242" t="s">
        <v>89</v>
      </c>
      <c r="H26" s="229" t="s">
        <v>90</v>
      </c>
      <c r="I26" s="222" t="s">
        <v>93</v>
      </c>
      <c r="J26" s="242" t="s">
        <v>94</v>
      </c>
      <c r="K26" s="231" t="s">
        <v>89</v>
      </c>
      <c r="L26" s="223" t="s">
        <v>89</v>
      </c>
      <c r="M26" s="244" t="s">
        <v>93</v>
      </c>
      <c r="N26" s="231" t="s">
        <v>90</v>
      </c>
      <c r="O26" s="223" t="s">
        <v>93</v>
      </c>
      <c r="P26" s="244" t="s">
        <v>89</v>
      </c>
      <c r="Q26" s="231" t="s">
        <v>94</v>
      </c>
      <c r="R26" s="199" t="s">
        <v>145</v>
      </c>
      <c r="S26" s="200">
        <v>5</v>
      </c>
      <c r="T26" s="582" t="s">
        <v>157</v>
      </c>
      <c r="U26" s="583"/>
    </row>
    <row r="27" spans="1:21" s="51" customFormat="1" ht="18" customHeight="1">
      <c r="A27" s="60"/>
      <c r="B27" s="248"/>
      <c r="C27" s="261"/>
      <c r="D27" s="259" t="s">
        <v>97</v>
      </c>
      <c r="E27" s="259" t="s">
        <v>98</v>
      </c>
      <c r="F27" s="259" t="s">
        <v>99</v>
      </c>
      <c r="G27" s="260" t="s">
        <v>96</v>
      </c>
      <c r="H27" s="245"/>
      <c r="I27" s="196"/>
      <c r="J27" s="261"/>
      <c r="K27" s="262" t="s">
        <v>86</v>
      </c>
      <c r="L27" s="259" t="s">
        <v>87</v>
      </c>
      <c r="M27" s="259" t="s">
        <v>88</v>
      </c>
      <c r="N27" s="259" t="s">
        <v>89</v>
      </c>
      <c r="O27" s="259" t="s">
        <v>90</v>
      </c>
      <c r="P27" s="259" t="s">
        <v>91</v>
      </c>
      <c r="Q27" s="259" t="s">
        <v>93</v>
      </c>
      <c r="R27" s="259" t="s">
        <v>94</v>
      </c>
      <c r="S27" s="259" t="s">
        <v>95</v>
      </c>
      <c r="T27" s="259"/>
      <c r="U27" s="260" t="s">
        <v>96</v>
      </c>
    </row>
    <row r="28" spans="1:21">
      <c r="A28" s="62"/>
      <c r="B28" s="246"/>
      <c r="C28" s="254" t="s">
        <v>16</v>
      </c>
      <c r="D28" s="153">
        <f>D69</f>
        <v>16</v>
      </c>
      <c r="E28" s="153">
        <f>D76</f>
        <v>15</v>
      </c>
      <c r="F28" s="153">
        <f>D83</f>
        <v>14</v>
      </c>
      <c r="G28" s="255">
        <f>SUM(D28:F28)</f>
        <v>45</v>
      </c>
      <c r="H28" s="249"/>
      <c r="I28" s="246"/>
      <c r="J28" s="251" t="s">
        <v>97</v>
      </c>
      <c r="K28" s="153">
        <f>K69</f>
        <v>12</v>
      </c>
      <c r="L28" s="153">
        <f t="shared" ref="L28:S28" si="0">L69</f>
        <v>10</v>
      </c>
      <c r="M28" s="153">
        <f t="shared" si="0"/>
        <v>10</v>
      </c>
      <c r="N28" s="153">
        <f t="shared" si="0"/>
        <v>3</v>
      </c>
      <c r="O28" s="153">
        <f t="shared" si="0"/>
        <v>0</v>
      </c>
      <c r="P28" s="153">
        <f t="shared" si="0"/>
        <v>2</v>
      </c>
      <c r="Q28" s="153">
        <f t="shared" si="0"/>
        <v>4</v>
      </c>
      <c r="R28" s="153">
        <f t="shared" si="0"/>
        <v>2</v>
      </c>
      <c r="S28" s="153">
        <f t="shared" si="0"/>
        <v>2</v>
      </c>
      <c r="T28" s="153"/>
      <c r="U28" s="154">
        <f>SUM(K28:T28)</f>
        <v>45</v>
      </c>
    </row>
    <row r="29" spans="1:21">
      <c r="A29" s="62"/>
      <c r="B29" s="246"/>
      <c r="C29" s="256" t="s">
        <v>17</v>
      </c>
      <c r="D29" s="31">
        <f>E69</f>
        <v>13</v>
      </c>
      <c r="E29" s="31">
        <f>E76</f>
        <v>14</v>
      </c>
      <c r="F29" s="31">
        <f>E83</f>
        <v>18</v>
      </c>
      <c r="G29" s="257">
        <f t="shared" ref="G29:G30" si="1">SUM(D29:F29)</f>
        <v>45</v>
      </c>
      <c r="H29" s="249"/>
      <c r="I29" s="246"/>
      <c r="J29" s="252" t="s">
        <v>98</v>
      </c>
      <c r="K29" s="31">
        <f>K76</f>
        <v>11</v>
      </c>
      <c r="L29" s="31">
        <f t="shared" ref="L29:S29" si="2">L76</f>
        <v>10</v>
      </c>
      <c r="M29" s="31">
        <f t="shared" si="2"/>
        <v>10</v>
      </c>
      <c r="N29" s="31">
        <f t="shared" si="2"/>
        <v>4</v>
      </c>
      <c r="O29" s="31">
        <f t="shared" si="2"/>
        <v>2</v>
      </c>
      <c r="P29" s="31">
        <f t="shared" si="2"/>
        <v>2</v>
      </c>
      <c r="Q29" s="31">
        <f t="shared" si="2"/>
        <v>2</v>
      </c>
      <c r="R29" s="31">
        <f t="shared" si="2"/>
        <v>2</v>
      </c>
      <c r="S29" s="31">
        <f t="shared" si="2"/>
        <v>2</v>
      </c>
      <c r="T29" s="31"/>
      <c r="U29" s="154">
        <f t="shared" ref="U29:U30" si="3">SUM(K29:T29)</f>
        <v>45</v>
      </c>
    </row>
    <row r="30" spans="1:21">
      <c r="A30" s="62"/>
      <c r="B30" s="246"/>
      <c r="C30" s="256" t="s">
        <v>207</v>
      </c>
      <c r="D30" s="31">
        <f>F69</f>
        <v>16</v>
      </c>
      <c r="E30" s="31">
        <f>F76</f>
        <v>16</v>
      </c>
      <c r="F30" s="31">
        <f>F83</f>
        <v>13</v>
      </c>
      <c r="G30" s="257">
        <f t="shared" si="1"/>
        <v>45</v>
      </c>
      <c r="H30" s="249"/>
      <c r="I30" s="246"/>
      <c r="J30" s="252" t="s">
        <v>99</v>
      </c>
      <c r="K30" s="31">
        <f>K83</f>
        <v>8</v>
      </c>
      <c r="L30" s="31">
        <f t="shared" ref="L30:S30" si="4">L83</f>
        <v>10</v>
      </c>
      <c r="M30" s="31">
        <f t="shared" si="4"/>
        <v>9</v>
      </c>
      <c r="N30" s="31">
        <f t="shared" si="4"/>
        <v>6</v>
      </c>
      <c r="O30" s="31">
        <f t="shared" si="4"/>
        <v>4</v>
      </c>
      <c r="P30" s="31">
        <f t="shared" si="4"/>
        <v>2</v>
      </c>
      <c r="Q30" s="31">
        <f t="shared" si="4"/>
        <v>2</v>
      </c>
      <c r="R30" s="31">
        <f t="shared" si="4"/>
        <v>2</v>
      </c>
      <c r="S30" s="31">
        <f t="shared" si="4"/>
        <v>2</v>
      </c>
      <c r="T30" s="31"/>
      <c r="U30" s="154">
        <f t="shared" si="3"/>
        <v>45</v>
      </c>
    </row>
    <row r="31" spans="1:21" ht="15.75" thickBot="1">
      <c r="A31" s="63"/>
      <c r="B31" s="247"/>
      <c r="C31" s="258" t="s">
        <v>186</v>
      </c>
      <c r="D31" s="33">
        <v>45</v>
      </c>
      <c r="E31" s="33">
        <v>45</v>
      </c>
      <c r="F31" s="33">
        <v>45</v>
      </c>
      <c r="G31" s="34">
        <v>135</v>
      </c>
      <c r="H31" s="250"/>
      <c r="I31" s="247"/>
      <c r="J31" s="253" t="s">
        <v>186</v>
      </c>
      <c r="K31" s="33">
        <f>SUM(K28:K30)</f>
        <v>31</v>
      </c>
      <c r="L31" s="33">
        <f t="shared" ref="L31:U31" si="5">SUM(L28:L30)</f>
        <v>30</v>
      </c>
      <c r="M31" s="33">
        <f t="shared" si="5"/>
        <v>29</v>
      </c>
      <c r="N31" s="33">
        <f t="shared" si="5"/>
        <v>13</v>
      </c>
      <c r="O31" s="33">
        <f t="shared" si="5"/>
        <v>6</v>
      </c>
      <c r="P31" s="33">
        <f t="shared" si="5"/>
        <v>6</v>
      </c>
      <c r="Q31" s="33">
        <f t="shared" si="5"/>
        <v>8</v>
      </c>
      <c r="R31" s="33">
        <f t="shared" si="5"/>
        <v>6</v>
      </c>
      <c r="S31" s="33">
        <f t="shared" si="5"/>
        <v>6</v>
      </c>
      <c r="T31" s="33"/>
      <c r="U31" s="34">
        <f t="shared" si="5"/>
        <v>135</v>
      </c>
    </row>
    <row r="32" spans="1:21" hidden="1"/>
    <row r="33" spans="3:21" hidden="1"/>
    <row r="34" spans="3:21" hidden="1"/>
    <row r="35" spans="3:21" hidden="1">
      <c r="E35" s="66"/>
      <c r="F35" s="66"/>
      <c r="G35" s="66"/>
      <c r="H35" s="66"/>
      <c r="I35" s="66"/>
      <c r="J35" s="66"/>
      <c r="O35" s="66"/>
      <c r="P35" s="66"/>
      <c r="R35" s="66"/>
      <c r="S35" s="66"/>
      <c r="T35" s="66"/>
      <c r="U35" s="66"/>
    </row>
    <row r="36" spans="3:21" hidden="1">
      <c r="C36" s="573" t="s">
        <v>147</v>
      </c>
      <c r="D36" s="573"/>
      <c r="E36" s="66"/>
      <c r="F36" s="66"/>
      <c r="G36" s="66"/>
      <c r="H36" s="66"/>
      <c r="I36" s="66"/>
      <c r="J36" s="66"/>
      <c r="O36" s="66"/>
      <c r="P36" s="66"/>
      <c r="R36" s="66"/>
      <c r="S36" s="66"/>
      <c r="T36" s="66"/>
      <c r="U36" s="66"/>
    </row>
    <row r="37" spans="3:21" hidden="1">
      <c r="C37" s="68" t="s">
        <v>86</v>
      </c>
      <c r="D37" s="69"/>
      <c r="E37" s="70"/>
      <c r="F37" s="66"/>
      <c r="G37" s="66"/>
      <c r="H37" s="70"/>
      <c r="I37" s="66"/>
      <c r="J37" s="66"/>
      <c r="N37" s="71"/>
      <c r="O37" s="66"/>
      <c r="P37" s="66"/>
      <c r="Q37" s="71"/>
      <c r="R37" s="66"/>
      <c r="S37" s="66"/>
      <c r="T37" s="66"/>
      <c r="U37" s="66"/>
    </row>
    <row r="38" spans="3:21" hidden="1">
      <c r="C38" s="72" t="s">
        <v>87</v>
      </c>
      <c r="D38" s="73"/>
      <c r="E38" s="70"/>
      <c r="F38" s="66"/>
      <c r="G38" s="66"/>
      <c r="H38" s="70"/>
      <c r="I38" s="66"/>
      <c r="J38" s="66"/>
      <c r="N38" s="71"/>
      <c r="O38" s="66"/>
      <c r="P38" s="66"/>
      <c r="Q38" s="71"/>
      <c r="R38" s="66"/>
      <c r="S38" s="66"/>
      <c r="T38" s="66"/>
      <c r="U38" s="66"/>
    </row>
    <row r="39" spans="3:21" hidden="1">
      <c r="C39" s="72" t="s">
        <v>88</v>
      </c>
      <c r="D39" s="73"/>
      <c r="E39" s="70"/>
      <c r="F39" s="66"/>
      <c r="G39" s="66"/>
      <c r="H39" s="70"/>
      <c r="I39" s="66"/>
      <c r="J39" s="66"/>
      <c r="N39" s="71"/>
      <c r="O39" s="66"/>
      <c r="P39" s="66"/>
      <c r="Q39" s="71"/>
      <c r="R39" s="66"/>
      <c r="S39" s="66"/>
      <c r="T39" s="66"/>
      <c r="U39" s="66"/>
    </row>
    <row r="40" spans="3:21" hidden="1">
      <c r="C40" s="72" t="s">
        <v>90</v>
      </c>
      <c r="D40" s="73"/>
      <c r="E40" s="70"/>
      <c r="F40" s="66"/>
      <c r="G40" s="66"/>
      <c r="H40" s="70"/>
      <c r="I40" s="66"/>
      <c r="J40" s="66"/>
      <c r="N40" s="71"/>
      <c r="O40" s="66"/>
      <c r="P40" s="66"/>
      <c r="Q40" s="71"/>
      <c r="R40" s="66"/>
      <c r="S40" s="66"/>
      <c r="T40" s="66"/>
      <c r="U40" s="66"/>
    </row>
    <row r="41" spans="3:21" hidden="1">
      <c r="C41" s="72" t="s">
        <v>89</v>
      </c>
      <c r="D41" s="73"/>
      <c r="E41" s="70"/>
      <c r="F41" s="66"/>
      <c r="G41" s="66"/>
      <c r="H41" s="70"/>
      <c r="I41" s="66"/>
      <c r="J41" s="66"/>
      <c r="N41" s="71"/>
      <c r="O41" s="66"/>
      <c r="P41" s="66"/>
      <c r="Q41" s="71"/>
      <c r="R41" s="66"/>
      <c r="S41" s="66"/>
      <c r="T41" s="66"/>
      <c r="U41" s="66"/>
    </row>
    <row r="42" spans="3:21" hidden="1">
      <c r="C42" s="72" t="s">
        <v>91</v>
      </c>
      <c r="D42" s="73"/>
      <c r="E42" s="70"/>
      <c r="F42" s="66"/>
      <c r="G42" s="66"/>
      <c r="H42" s="70"/>
      <c r="I42" s="66"/>
      <c r="J42" s="66"/>
      <c r="N42" s="71"/>
      <c r="O42" s="66"/>
      <c r="P42" s="66"/>
      <c r="Q42" s="71"/>
      <c r="R42" s="66"/>
      <c r="S42" s="66"/>
      <c r="T42" s="66"/>
      <c r="U42" s="66"/>
    </row>
    <row r="43" spans="3:21" hidden="1">
      <c r="C43" s="72" t="s">
        <v>92</v>
      </c>
      <c r="D43" s="73"/>
      <c r="E43" s="70"/>
      <c r="F43" s="66"/>
      <c r="G43" s="66"/>
      <c r="H43" s="70"/>
      <c r="I43" s="66"/>
      <c r="J43" s="66"/>
      <c r="N43" s="71"/>
      <c r="O43" s="66"/>
      <c r="P43" s="66"/>
      <c r="Q43" s="71"/>
      <c r="R43" s="66"/>
      <c r="S43" s="66"/>
      <c r="T43" s="66"/>
      <c r="U43" s="66"/>
    </row>
    <row r="44" spans="3:21" hidden="1">
      <c r="C44" s="72" t="s">
        <v>93</v>
      </c>
      <c r="D44" s="73"/>
      <c r="E44" s="70"/>
      <c r="F44" s="66"/>
      <c r="G44" s="66"/>
      <c r="H44" s="70"/>
      <c r="I44" s="66"/>
      <c r="J44" s="66"/>
      <c r="N44" s="71"/>
      <c r="O44" s="66"/>
      <c r="P44" s="66"/>
      <c r="Q44" s="71"/>
      <c r="R44" s="66"/>
      <c r="S44" s="66"/>
      <c r="T44" s="66"/>
      <c r="U44" s="66"/>
    </row>
    <row r="45" spans="3:21" hidden="1">
      <c r="C45" s="72" t="s">
        <v>94</v>
      </c>
      <c r="D45" s="73"/>
      <c r="E45" s="70"/>
      <c r="F45" s="66"/>
      <c r="G45" s="66"/>
      <c r="H45" s="70"/>
      <c r="I45" s="66"/>
      <c r="J45" s="66"/>
      <c r="K45" s="66"/>
      <c r="L45" s="66"/>
      <c r="M45" s="66"/>
      <c r="N45" s="71"/>
      <c r="O45" s="66"/>
      <c r="P45" s="66"/>
      <c r="Q45" s="71"/>
      <c r="R45" s="66"/>
      <c r="S45" s="66"/>
      <c r="T45" s="66"/>
      <c r="U45" s="66"/>
    </row>
    <row r="46" spans="3:21" hidden="1">
      <c r="C46" s="72" t="s">
        <v>95</v>
      </c>
      <c r="D46" s="73"/>
      <c r="E46" s="70"/>
      <c r="F46" s="66"/>
      <c r="G46" s="66"/>
      <c r="H46" s="70"/>
      <c r="I46" s="66"/>
      <c r="J46" s="66"/>
      <c r="K46" s="66"/>
      <c r="L46" s="66"/>
      <c r="M46" s="66"/>
      <c r="N46" s="71"/>
      <c r="O46" s="66"/>
      <c r="P46" s="66"/>
      <c r="Q46" s="71"/>
      <c r="R46" s="66"/>
      <c r="S46" s="66"/>
      <c r="T46" s="66"/>
      <c r="U46" s="66"/>
    </row>
    <row r="47" spans="3:21" hidden="1">
      <c r="C47" s="72"/>
      <c r="D47" s="73"/>
      <c r="E47" s="70"/>
      <c r="F47" s="66"/>
      <c r="G47" s="66"/>
      <c r="H47" s="70"/>
      <c r="I47" s="66"/>
      <c r="J47" s="66"/>
      <c r="K47" s="66"/>
      <c r="L47" s="66"/>
      <c r="M47" s="66"/>
      <c r="N47" s="71"/>
      <c r="O47" s="66"/>
      <c r="P47" s="66"/>
      <c r="Q47" s="71"/>
      <c r="R47" s="66"/>
      <c r="S47" s="66"/>
      <c r="T47" s="66"/>
      <c r="U47" s="66"/>
    </row>
    <row r="48" spans="3:21" hidden="1">
      <c r="C48" s="72"/>
      <c r="D48" s="73"/>
      <c r="E48" s="70"/>
      <c r="F48" s="66"/>
      <c r="G48" s="66"/>
      <c r="H48" s="70"/>
      <c r="I48" s="66"/>
      <c r="J48" s="66"/>
      <c r="K48" s="280"/>
      <c r="L48" s="66"/>
      <c r="M48" s="66"/>
      <c r="N48" s="71"/>
      <c r="O48" s="66"/>
      <c r="P48" s="66"/>
      <c r="Q48" s="71"/>
      <c r="R48" s="66"/>
      <c r="S48" s="66"/>
      <c r="T48" s="66"/>
      <c r="U48" s="66"/>
    </row>
    <row r="49" spans="3:21" hidden="1">
      <c r="C49" s="72"/>
      <c r="D49" s="73"/>
      <c r="E49" s="70"/>
      <c r="F49" s="66"/>
      <c r="G49" s="66"/>
      <c r="H49" s="70"/>
      <c r="I49" s="66"/>
      <c r="J49" s="66"/>
      <c r="K49" s="70"/>
      <c r="L49" s="66"/>
      <c r="M49" s="66"/>
      <c r="N49" s="71"/>
      <c r="O49" s="66"/>
      <c r="P49" s="66"/>
      <c r="Q49" s="71"/>
      <c r="R49" s="66"/>
      <c r="S49" s="66"/>
      <c r="T49" s="66"/>
      <c r="U49" s="66"/>
    </row>
    <row r="50" spans="3:21" hidden="1">
      <c r="C50" s="74"/>
      <c r="D50" s="75"/>
      <c r="E50" s="66"/>
      <c r="F50" s="66"/>
      <c r="G50" s="66"/>
      <c r="H50" s="66"/>
      <c r="I50" s="66"/>
      <c r="J50" s="66"/>
      <c r="K50" s="66"/>
      <c r="L50" s="66"/>
      <c r="M50" s="66"/>
      <c r="O50" s="66"/>
      <c r="P50" s="66"/>
      <c r="R50" s="66"/>
      <c r="S50" s="66"/>
      <c r="T50" s="66"/>
      <c r="U50" s="66"/>
    </row>
    <row r="51" spans="3:21" hidden="1">
      <c r="E51" s="66"/>
      <c r="F51" s="66"/>
      <c r="G51" s="66"/>
      <c r="H51" s="66"/>
      <c r="I51" s="66"/>
      <c r="J51" s="66"/>
      <c r="K51" s="66"/>
      <c r="L51" s="66"/>
      <c r="M51" s="66"/>
      <c r="O51" s="66"/>
      <c r="P51" s="66"/>
      <c r="R51" s="66"/>
      <c r="S51" s="66"/>
      <c r="T51" s="66"/>
      <c r="U51" s="66"/>
    </row>
    <row r="52" spans="3:21" hidden="1">
      <c r="E52" s="66"/>
      <c r="F52" s="66"/>
      <c r="G52" s="66"/>
      <c r="H52" s="66"/>
      <c r="I52" s="66"/>
      <c r="J52" s="66"/>
      <c r="K52" s="66"/>
      <c r="L52" s="66"/>
      <c r="M52" s="66"/>
      <c r="O52" s="66"/>
      <c r="P52" s="66"/>
      <c r="R52" s="66"/>
      <c r="S52" s="66"/>
      <c r="T52" s="66"/>
      <c r="U52" s="66"/>
    </row>
    <row r="53" spans="3:21" hidden="1"/>
    <row r="54" spans="3:21" hidden="1"/>
    <row r="55" spans="3:21" hidden="1"/>
    <row r="56" spans="3:21" hidden="1"/>
    <row r="57" spans="3:21" hidden="1"/>
    <row r="58" spans="3:21" hidden="1"/>
    <row r="59" spans="3:21" hidden="1"/>
    <row r="60" spans="3:21" hidden="1"/>
    <row r="61" spans="3:21" hidden="1"/>
    <row r="62" spans="3:21" hidden="1"/>
    <row r="63" spans="3:21">
      <c r="C63" s="572" t="s">
        <v>215</v>
      </c>
      <c r="D63" s="66">
        <f>COUNTIF($C$7:$C$26,$R$20)</f>
        <v>4</v>
      </c>
      <c r="E63" s="66">
        <f>COUNTIF($C$7:$C$26,$R$21)</f>
        <v>2</v>
      </c>
      <c r="F63" s="66">
        <f>COUNTIF($C$7:$C$26,$R$22)</f>
        <v>2</v>
      </c>
      <c r="J63" s="572" t="s">
        <v>215</v>
      </c>
      <c r="K63" s="66">
        <f>COUNTIF($C$7:$C$26,"ગુજરાતી")</f>
        <v>2</v>
      </c>
      <c r="L63" s="66">
        <f>COUNTIF($C$7:$C$26,"ગણિત")</f>
        <v>2</v>
      </c>
      <c r="M63" s="66">
        <f>COUNTIF($C$7:$C$26,"પર્યાવરણ")</f>
        <v>2</v>
      </c>
      <c r="N63" s="66">
        <f>COUNTIF($C$7:$C$26,"અંગ્રેજી")</f>
        <v>0</v>
      </c>
      <c r="O63" s="66">
        <f>COUNTIF($C$7:$C$26,"હિન્દી")</f>
        <v>0</v>
      </c>
      <c r="P63" s="66">
        <f>COUNTIF($C$7:$C$26,"શા.શિ.")</f>
        <v>0</v>
      </c>
      <c r="Q63" s="66">
        <f>COUNTIF($C$7:$C$26,"કાર્યા.")</f>
        <v>0</v>
      </c>
      <c r="R63" s="66">
        <f>COUNTIF($C$7:$C$26,"ચિત્ર")</f>
        <v>2</v>
      </c>
      <c r="S63" s="66">
        <f>COUNTIF($C$7:$C$26,"સંગીત")</f>
        <v>0</v>
      </c>
      <c r="T63" s="66"/>
    </row>
    <row r="64" spans="3:21">
      <c r="C64" s="572"/>
      <c r="D64" s="66">
        <f>COUNTIF($F$7:$F$26,$R$20)</f>
        <v>2</v>
      </c>
      <c r="E64" s="66">
        <f>COUNTIF($F$7:$F$26,$R$21)</f>
        <v>2</v>
      </c>
      <c r="F64" s="66">
        <f>COUNTIF($F$7:$F$26,$R$22)</f>
        <v>4</v>
      </c>
      <c r="J64" s="572"/>
      <c r="K64" s="66">
        <f>COUNTIF($F$7:$F$26,"ગુજરાતી")</f>
        <v>2</v>
      </c>
      <c r="L64" s="66">
        <f>COUNTIF($F$7:$F$26,"ગણિત")</f>
        <v>2</v>
      </c>
      <c r="M64" s="66">
        <f>COUNTIF($F$7:$F$26,"પર્યાવરણ")</f>
        <v>2</v>
      </c>
      <c r="N64" s="66">
        <f>COUNTIF($F$7:$F$26,"અંગ્રેજી")</f>
        <v>0</v>
      </c>
      <c r="O64" s="66">
        <f>COUNTIF($F$7:$F$26,"હિન્દી")</f>
        <v>0</v>
      </c>
      <c r="P64" s="66">
        <f>COUNTIF($F$7:$F$26,"શા.શિ.")</f>
        <v>0</v>
      </c>
      <c r="Q64" s="66">
        <f>COUNTIF($F$7:$F$26,"કાર્યા.")</f>
        <v>0</v>
      </c>
      <c r="R64" s="66">
        <f>COUNTIF($F$7:$F$26,"ચિત્ર")</f>
        <v>0</v>
      </c>
      <c r="S64" s="66">
        <f>COUNTIF($F$7:$F$26,"સંગીત")</f>
        <v>2</v>
      </c>
      <c r="T64" s="66"/>
    </row>
    <row r="65" spans="3:20">
      <c r="C65" s="572"/>
      <c r="D65" s="66">
        <f>COUNTIF($I$7:$I$26,$R$20)</f>
        <v>2</v>
      </c>
      <c r="E65" s="66">
        <f>COUNTIF($I$7:$I$26,$R$21)</f>
        <v>2</v>
      </c>
      <c r="F65" s="66">
        <f>COUNTIF($I$7:$I$26,$R$22)</f>
        <v>4</v>
      </c>
      <c r="J65" s="572"/>
      <c r="K65" s="66">
        <f>COUNTIF($I$7:$I$26,"ગુજરાતી")</f>
        <v>2</v>
      </c>
      <c r="L65" s="66">
        <f>COUNTIF($I$7:$I$26,"ગણિત")</f>
        <v>2</v>
      </c>
      <c r="M65" s="66">
        <f>COUNTIF($I$7:$I$26,"પર્યાવરણ")</f>
        <v>2</v>
      </c>
      <c r="N65" s="66">
        <f>COUNTIF($I$7:$I$26,"અંગ્રેજી")</f>
        <v>0</v>
      </c>
      <c r="O65" s="66">
        <f>COUNTIF($I$7:$I$26,"હિન્દી")</f>
        <v>0</v>
      </c>
      <c r="P65" s="66">
        <f>COUNTIF($I$7:$I$26,"શા.શિ.")</f>
        <v>0</v>
      </c>
      <c r="Q65" s="66">
        <f>COUNTIF($I$7:$I$26,"કાર્યા.")</f>
        <v>2</v>
      </c>
      <c r="R65" s="66">
        <f>COUNTIF($I$7:$I$26,"ચિત્ર")</f>
        <v>0</v>
      </c>
      <c r="S65" s="66">
        <f>COUNTIF($I$7:$I$26,"સંગીત")</f>
        <v>0</v>
      </c>
      <c r="T65" s="66"/>
    </row>
    <row r="66" spans="3:20">
      <c r="C66" s="572"/>
      <c r="D66" s="66">
        <f>COUNTIF($L$7:$L$26,$R$20)</f>
        <v>2</v>
      </c>
      <c r="E66" s="66">
        <f>COUNTIF($L$7:$L$26,$R$21)</f>
        <v>4</v>
      </c>
      <c r="F66" s="66">
        <f>COUNTIF($L$7:$L$26,$R$22)</f>
        <v>2</v>
      </c>
      <c r="J66" s="572"/>
      <c r="K66" s="66">
        <f>COUNTIF($L$7:$L$26,"ગુજરાતી")</f>
        <v>2</v>
      </c>
      <c r="L66" s="66">
        <f>COUNTIF($L$7:$L$26,"ગણિત")</f>
        <v>2</v>
      </c>
      <c r="M66" s="66">
        <f>COUNTIF($L$7:$L$26,"પર્યાવરણ")</f>
        <v>2</v>
      </c>
      <c r="N66" s="66">
        <f>COUNTIF($L$7:$L$26,"અંગ્રેજી")</f>
        <v>2</v>
      </c>
      <c r="O66" s="66">
        <f>COUNTIF($L$7:$L$26,"હિન્દી")</f>
        <v>0</v>
      </c>
      <c r="P66" s="66">
        <f>COUNTIF($L$7:$L$26,"શા.શિ.")</f>
        <v>0</v>
      </c>
      <c r="Q66" s="66">
        <f>COUNTIF($L$7:$L$26,"કાર્યા.")</f>
        <v>0</v>
      </c>
      <c r="R66" s="66">
        <f>COUNTIF($L$7:$L$26,"ચિત્ર")</f>
        <v>0</v>
      </c>
      <c r="S66" s="66">
        <f>COUNTIF($L$7:$L$26,"સંગીત")</f>
        <v>0</v>
      </c>
      <c r="T66" s="66"/>
    </row>
    <row r="67" spans="3:20">
      <c r="C67" s="572"/>
      <c r="D67" s="66">
        <f>COUNTIF($O$7:$O$26,$R$20)</f>
        <v>2</v>
      </c>
      <c r="E67" s="66">
        <f>COUNTIF($O$7:$O$26,$R$21)</f>
        <v>2</v>
      </c>
      <c r="F67" s="66">
        <f>COUNTIF($O$7:$O$26,$R$22)</f>
        <v>4</v>
      </c>
      <c r="J67" s="572"/>
      <c r="K67" s="66">
        <f>COUNTIF($O$7:$O$26,"ગુજરાતી")</f>
        <v>2</v>
      </c>
      <c r="L67" s="66">
        <f>COUNTIF($O$7:$O$26,"ગણિત")</f>
        <v>2</v>
      </c>
      <c r="M67" s="66">
        <f>COUNTIF($O$7:$O$26,"પર્યાવરણ")</f>
        <v>2</v>
      </c>
      <c r="N67" s="66">
        <f>COUNTIF($O$7:$O$26,"અંગ્રેજી")</f>
        <v>0</v>
      </c>
      <c r="O67" s="66">
        <f>COUNTIF($O$7:$O$26,"હિન્દી")</f>
        <v>0</v>
      </c>
      <c r="P67" s="66">
        <f>COUNTIF($O$7:$O$26,"શા.શિ.")</f>
        <v>0</v>
      </c>
      <c r="Q67" s="66">
        <f>COUNTIF($O$7:$O$26,"કાર્યા.")</f>
        <v>2</v>
      </c>
      <c r="R67" s="66">
        <f>COUNTIF($O$7:$O$26,"ચિત્ર")</f>
        <v>0</v>
      </c>
      <c r="S67" s="66">
        <f>COUNTIF($O$7:$O$26,"સંગીત")</f>
        <v>0</v>
      </c>
      <c r="T67" s="66"/>
    </row>
    <row r="68" spans="3:20">
      <c r="C68" s="572"/>
      <c r="D68" s="66">
        <f>COUNTIF($R$7:$R$18,$R$20)</f>
        <v>4</v>
      </c>
      <c r="E68" s="66">
        <f>COUNTIF($R$7:$R$18,$R$21)</f>
        <v>1</v>
      </c>
      <c r="F68" s="66">
        <f>COUNTIF($R$7:$R$18,$R$22)</f>
        <v>0</v>
      </c>
      <c r="J68" s="572"/>
      <c r="K68" s="66">
        <f>COUNTIF($R$7:$R$18,"ગુજરાતી")</f>
        <v>2</v>
      </c>
      <c r="L68" s="66">
        <f>COUNTIF($R$7:$R$18,"ગણિત")</f>
        <v>0</v>
      </c>
      <c r="M68" s="66">
        <f>COUNTIF($R$7:$R$18,"પર્યાવરણ")</f>
        <v>0</v>
      </c>
      <c r="N68" s="66">
        <f>COUNTIF($R$7:$R$18,"અંગ્રેજી")</f>
        <v>1</v>
      </c>
      <c r="O68" s="66">
        <f>COUNTIF($R$7:$R$18,"હિન્દી")</f>
        <v>0</v>
      </c>
      <c r="P68" s="66">
        <f>COUNTIF($R$7:$R$18,"શા.શિ.")</f>
        <v>2</v>
      </c>
      <c r="Q68" s="66">
        <f>COUNTIF($R$7:$R$18,"કાર્યા.")</f>
        <v>0</v>
      </c>
      <c r="R68" s="66">
        <f>COUNTIF($R$7:$R$18,"ચિત્ર")</f>
        <v>0</v>
      </c>
      <c r="S68" s="66">
        <f>COUNTIF($R$7:$R$18,"સંગીત")</f>
        <v>0</v>
      </c>
      <c r="T68" s="66"/>
    </row>
    <row r="69" spans="3:20">
      <c r="C69" s="572"/>
      <c r="D69" s="280">
        <f>SUM(D63:D68)</f>
        <v>16</v>
      </c>
      <c r="E69" s="280">
        <f t="shared" ref="E69:F69" si="6">SUM(E63:E68)</f>
        <v>13</v>
      </c>
      <c r="F69" s="280">
        <f t="shared" si="6"/>
        <v>16</v>
      </c>
      <c r="J69" s="572"/>
      <c r="K69" s="280">
        <f>SUM(K63:K68)</f>
        <v>12</v>
      </c>
      <c r="L69" s="280">
        <f t="shared" ref="L69:S69" si="7">SUM(L63:L68)</f>
        <v>10</v>
      </c>
      <c r="M69" s="280">
        <f t="shared" si="7"/>
        <v>10</v>
      </c>
      <c r="N69" s="280">
        <f t="shared" si="7"/>
        <v>3</v>
      </c>
      <c r="O69" s="280">
        <f t="shared" si="7"/>
        <v>0</v>
      </c>
      <c r="P69" s="280">
        <f t="shared" si="7"/>
        <v>2</v>
      </c>
      <c r="Q69" s="280">
        <f t="shared" si="7"/>
        <v>4</v>
      </c>
      <c r="R69" s="280">
        <f t="shared" si="7"/>
        <v>2</v>
      </c>
      <c r="S69" s="280">
        <f t="shared" si="7"/>
        <v>2</v>
      </c>
      <c r="T69" s="280"/>
    </row>
    <row r="70" spans="3:20">
      <c r="C70" s="572" t="s">
        <v>216</v>
      </c>
      <c r="D70" s="66">
        <f>COUNTIF($D$7:$D$26,$R$20)</f>
        <v>2</v>
      </c>
      <c r="E70" s="66">
        <f>COUNTIF($D$7:$D$26,$R$21)</f>
        <v>2</v>
      </c>
      <c r="F70" s="66">
        <f>COUNTIF($D$7:$D$26,$R$22)</f>
        <v>4</v>
      </c>
      <c r="J70" s="572" t="s">
        <v>216</v>
      </c>
      <c r="K70" s="66">
        <f>COUNTIF($D$7:$D$26,"ગુજરાતી")</f>
        <v>2</v>
      </c>
      <c r="L70" s="66">
        <f>COUNTIF($D$7:$D$26,"ગણિત")</f>
        <v>2</v>
      </c>
      <c r="M70" s="66">
        <f>COUNTIF($D$7:$D$26,"પર્યાવરણ")</f>
        <v>2</v>
      </c>
      <c r="N70" s="66">
        <f>COUNTIF($D$7:$D$26,"અંગ્રેજી")</f>
        <v>0</v>
      </c>
      <c r="O70" s="66">
        <f>COUNTIF($D$7:$D$26,"હિન્દી")</f>
        <v>0</v>
      </c>
      <c r="P70" s="66">
        <f>COUNTIF($D$7:$D$26,"શા.શિ.")</f>
        <v>0</v>
      </c>
      <c r="Q70" s="66">
        <f>COUNTIF($D$7:$D$26,"કાર્યા.")</f>
        <v>0</v>
      </c>
      <c r="R70" s="66">
        <f>COUNTIF($D$7:$D$26,"ચિત્ર")</f>
        <v>0</v>
      </c>
      <c r="S70" s="66">
        <f>COUNTIF($D$7:$D$26,"સંગીત")</f>
        <v>2</v>
      </c>
      <c r="T70" s="66"/>
    </row>
    <row r="71" spans="3:20">
      <c r="C71" s="572"/>
      <c r="D71" s="66">
        <f>COUNTIF($G$7:$G$26,$R$20)</f>
        <v>2</v>
      </c>
      <c r="E71" s="66">
        <f>COUNTIF($G$7:$G$26,$R$21)</f>
        <v>4</v>
      </c>
      <c r="F71" s="66">
        <f>COUNTIF($G$7:$G$26,$R$22)</f>
        <v>2</v>
      </c>
      <c r="J71" s="572"/>
      <c r="K71" s="66">
        <f>COUNTIF($G$7:$G$26,"ગુજરાતી")</f>
        <v>2</v>
      </c>
      <c r="L71" s="66">
        <f>COUNTIF($G$7:$G$26,"ગણિત")</f>
        <v>2</v>
      </c>
      <c r="M71" s="66">
        <f>COUNTIF($G$7:$G$26,"પર્યાવરણ")</f>
        <v>2</v>
      </c>
      <c r="N71" s="66">
        <f>COUNTIF($G$7:$G$26,"અંગ્રેજી")</f>
        <v>2</v>
      </c>
      <c r="O71" s="66">
        <f>COUNTIF($G$7:$G$26,"હિન્દી")</f>
        <v>0</v>
      </c>
      <c r="P71" s="66">
        <f>COUNTIF($G$7:$G$26,"શા.શિ.")</f>
        <v>0</v>
      </c>
      <c r="Q71" s="66">
        <f>COUNTIF($G$7:$G$26,"કાર્યા.")</f>
        <v>0</v>
      </c>
      <c r="R71" s="66">
        <f>COUNTIF($G$7:$G$26,"ચિત્ર")</f>
        <v>0</v>
      </c>
      <c r="S71" s="66">
        <f>COUNTIF($G$7:$G$26,"સંગીત")</f>
        <v>0</v>
      </c>
      <c r="T71" s="66"/>
    </row>
    <row r="72" spans="3:20">
      <c r="C72" s="572"/>
      <c r="D72" s="66">
        <f>COUNTIF($J$7:$J$26,$R$20)</f>
        <v>4</v>
      </c>
      <c r="E72" s="66">
        <f>COUNTIF($J$7:$J$26,$R$21)</f>
        <v>2</v>
      </c>
      <c r="F72" s="66">
        <f>COUNTIF($J$7:$J$26,$R$22)</f>
        <v>2</v>
      </c>
      <c r="J72" s="572"/>
      <c r="K72" s="66">
        <f>COUNTIF($J$7:$J$26,"ગુજરાતી")</f>
        <v>0</v>
      </c>
      <c r="L72" s="66">
        <f>COUNTIF($J$7:$J$26,"ગણિત")</f>
        <v>2</v>
      </c>
      <c r="M72" s="66">
        <f>COUNTIF($J$7:$J$26,"પર્યાવરણ")</f>
        <v>2</v>
      </c>
      <c r="N72" s="66">
        <f>COUNTIF($J$7:$J$26,"અંગ્રેજી")</f>
        <v>0</v>
      </c>
      <c r="O72" s="66">
        <f>COUNTIF($J$7:$J$26,"હિન્દી")</f>
        <v>2</v>
      </c>
      <c r="P72" s="66">
        <f>COUNTIF($J$7:$J$26,"શા.શિ.")</f>
        <v>0</v>
      </c>
      <c r="Q72" s="66">
        <f>COUNTIF($J$7:$J$26,"કાર્યા.")</f>
        <v>0</v>
      </c>
      <c r="R72" s="66">
        <f>COUNTIF($J$7:$J$26,"ચિત્ર")</f>
        <v>2</v>
      </c>
      <c r="S72" s="66">
        <f>COUNTIF($J$7:$J$26,"સંગીત")</f>
        <v>0</v>
      </c>
      <c r="T72" s="66"/>
    </row>
    <row r="73" spans="3:20">
      <c r="C73" s="572"/>
      <c r="D73" s="66">
        <f>COUNTIF($M$7:$M$26,$R$20)</f>
        <v>2</v>
      </c>
      <c r="E73" s="66">
        <f>COUNTIF($M$7:$M$26,$R$21)</f>
        <v>2</v>
      </c>
      <c r="F73" s="66">
        <f>COUNTIF($M$7:$M$26,$R$22)</f>
        <v>4</v>
      </c>
      <c r="J73" s="572"/>
      <c r="K73" s="66">
        <f>COUNTIF($M$7:$M$26,"ગુજરાતી")</f>
        <v>2</v>
      </c>
      <c r="L73" s="66">
        <f>COUNTIF($M$7:$M$26,"ગણિત")</f>
        <v>2</v>
      </c>
      <c r="M73" s="66">
        <f>COUNTIF($M$7:$M$26,"પર્યાવરણ")</f>
        <v>2</v>
      </c>
      <c r="N73" s="66">
        <f>COUNTIF($M$7:$M$26,"અંગ્રેજી")</f>
        <v>0</v>
      </c>
      <c r="O73" s="66">
        <f>COUNTIF($M$7:$M$26,"હિન્દી")</f>
        <v>0</v>
      </c>
      <c r="P73" s="66">
        <f>COUNTIF($M$7:$M$26,"શા.શિ.")</f>
        <v>0</v>
      </c>
      <c r="Q73" s="66">
        <f>COUNTIF($M$7:$M$26,"કાર્યા.")</f>
        <v>2</v>
      </c>
      <c r="R73" s="66">
        <f>COUNTIF($M$7:$M$26,"ચિત્ર")</f>
        <v>0</v>
      </c>
      <c r="S73" s="66">
        <f>COUNTIF($M$7:$M$26,"સંગીત")</f>
        <v>0</v>
      </c>
      <c r="T73" s="66"/>
    </row>
    <row r="74" spans="3:20">
      <c r="C74" s="572"/>
      <c r="D74" s="66">
        <f>COUNTIF($P$7:$P$26,$R$20)</f>
        <v>4</v>
      </c>
      <c r="E74" s="66">
        <f>COUNTIF($P$7:$P$26,$R$21)</f>
        <v>2</v>
      </c>
      <c r="F74" s="66">
        <f>COUNTIF($P$7:$P$26,$R$22)</f>
        <v>2</v>
      </c>
      <c r="J74" s="572"/>
      <c r="K74" s="66">
        <f>COUNTIF($P$7:$P$26,"ગુજરાતી")</f>
        <v>4</v>
      </c>
      <c r="L74" s="66">
        <f>COUNTIF($P$7:$P$26,"ગણિત")</f>
        <v>0</v>
      </c>
      <c r="M74" s="66">
        <f>COUNTIF($P$7:$P$26,"પર્યાવરણ")</f>
        <v>2</v>
      </c>
      <c r="N74" s="66">
        <f>COUNTIF($P$7:$P$26,"અંગ્રેજી")</f>
        <v>2</v>
      </c>
      <c r="O74" s="66">
        <f>COUNTIF($P$7:$P$26,"હિન્દી")</f>
        <v>0</v>
      </c>
      <c r="P74" s="66">
        <f>COUNTIF($P$7:$P$26,"શા.શિ.")</f>
        <v>0</v>
      </c>
      <c r="Q74" s="66">
        <f>COUNTIF($P$7:$P$26,"કાર્યા.")</f>
        <v>0</v>
      </c>
      <c r="R74" s="66">
        <f>COUNTIF($P$7:$P$26,"ચિત્ર")</f>
        <v>0</v>
      </c>
      <c r="S74" s="66">
        <f>COUNTIF($P$7:$P$26,"સંગીત")</f>
        <v>0</v>
      </c>
      <c r="T74" s="66"/>
    </row>
    <row r="75" spans="3:20">
      <c r="C75" s="572"/>
      <c r="D75" s="66">
        <f>COUNTIF($S$7:$S$18,$R$20)</f>
        <v>1</v>
      </c>
      <c r="E75" s="66">
        <f>COUNTIF($S$7:$S$18,$R$21)</f>
        <v>2</v>
      </c>
      <c r="F75" s="66">
        <f>COUNTIF($S$7:$S$18,$R$22)</f>
        <v>2</v>
      </c>
      <c r="J75" s="572"/>
      <c r="K75" s="66">
        <f>COUNTIF($S$7:$S$18,"ગુજરાતી")</f>
        <v>1</v>
      </c>
      <c r="L75" s="66">
        <f>COUNTIF($S$7:$S$18,"ગણિત")</f>
        <v>2</v>
      </c>
      <c r="M75" s="66">
        <f>COUNTIF($S$7:$S$18,"પર્યાવરણ")</f>
        <v>0</v>
      </c>
      <c r="N75" s="66">
        <f>COUNTIF($S$7:$S$18,"અંગ્રેજી")</f>
        <v>0</v>
      </c>
      <c r="O75" s="66">
        <f>COUNTIF($S$7:$S$18,"હિન્દી")</f>
        <v>0</v>
      </c>
      <c r="P75" s="66">
        <f>COUNTIF($S$7:$S$18,"શા.શિ.")</f>
        <v>2</v>
      </c>
      <c r="Q75" s="66">
        <f>COUNTIF($S$7:$S$18,"કાર્યા.")</f>
        <v>0</v>
      </c>
      <c r="R75" s="66">
        <f>COUNTIF($S$7:$S$18,"ચિત્ર")</f>
        <v>0</v>
      </c>
      <c r="S75" s="66">
        <f>COUNTIF($S$7:$S$18,"સંગીત")</f>
        <v>0</v>
      </c>
      <c r="T75" s="66"/>
    </row>
    <row r="76" spans="3:20">
      <c r="C76" s="572"/>
      <c r="D76" s="280">
        <f>SUM(D70:D75)</f>
        <v>15</v>
      </c>
      <c r="E76" s="280">
        <f t="shared" ref="E76:F76" si="8">SUM(E70:E75)</f>
        <v>14</v>
      </c>
      <c r="F76" s="280">
        <f t="shared" si="8"/>
        <v>16</v>
      </c>
      <c r="J76" s="572"/>
      <c r="K76" s="280">
        <f>SUM(K70:K75)</f>
        <v>11</v>
      </c>
      <c r="L76" s="280">
        <f t="shared" ref="L76:S76" si="9">SUM(L70:L75)</f>
        <v>10</v>
      </c>
      <c r="M76" s="280">
        <f t="shared" si="9"/>
        <v>10</v>
      </c>
      <c r="N76" s="280">
        <f t="shared" si="9"/>
        <v>4</v>
      </c>
      <c r="O76" s="280">
        <f t="shared" si="9"/>
        <v>2</v>
      </c>
      <c r="P76" s="280">
        <f t="shared" si="9"/>
        <v>2</v>
      </c>
      <c r="Q76" s="280">
        <f t="shared" si="9"/>
        <v>2</v>
      </c>
      <c r="R76" s="280">
        <f t="shared" si="9"/>
        <v>2</v>
      </c>
      <c r="S76" s="280">
        <f t="shared" si="9"/>
        <v>2</v>
      </c>
      <c r="T76" s="280"/>
    </row>
    <row r="77" spans="3:20">
      <c r="C77" s="572" t="s">
        <v>217</v>
      </c>
      <c r="D77" s="66">
        <f>COUNTIF($E$7:$E$26,$R$20)</f>
        <v>2</v>
      </c>
      <c r="E77" s="66">
        <f>COUNTIF($E$7:$E$26,$R$21)</f>
        <v>4</v>
      </c>
      <c r="F77" s="66">
        <f>COUNTIF($E$7:$E$26,$R$22)</f>
        <v>2</v>
      </c>
      <c r="J77" s="572" t="s">
        <v>217</v>
      </c>
      <c r="K77" s="66">
        <f>COUNTIF($E$7:$E$26,"ગુજરાતી")</f>
        <v>2</v>
      </c>
      <c r="L77" s="66">
        <f>COUNTIF($E$7:$E$26,"ગણિત")</f>
        <v>2</v>
      </c>
      <c r="M77" s="66">
        <f>COUNTIF($E$7:$E$26,"પર્યાવરણ")</f>
        <v>2</v>
      </c>
      <c r="N77" s="66">
        <f>COUNTIF($E$7:$E$26,"અંગ્રેજી")</f>
        <v>2</v>
      </c>
      <c r="O77" s="66">
        <f>COUNTIF($E$7:$E$26,"હિન્દી")</f>
        <v>0</v>
      </c>
      <c r="P77" s="66">
        <f>COUNTIF($E$7:$E$26,"શા.શિ.")</f>
        <v>0</v>
      </c>
      <c r="Q77" s="66">
        <f>COUNTIF($E$7:$E$26,"કાર્યા.")</f>
        <v>0</v>
      </c>
      <c r="R77" s="66">
        <f>COUNTIF($E$7:$E$26,"ચિત્ર")</f>
        <v>0</v>
      </c>
      <c r="S77" s="66">
        <f>COUNTIF($E$7:$E$26,"સંગીત")</f>
        <v>0</v>
      </c>
      <c r="T77" s="66"/>
    </row>
    <row r="78" spans="3:20">
      <c r="C78" s="572"/>
      <c r="D78" s="66">
        <f>COUNTIF($H$7:$H$26,$R$20)</f>
        <v>4</v>
      </c>
      <c r="E78" s="66">
        <f>COUNTIF($H$7:$H$26,$R$21)</f>
        <v>2</v>
      </c>
      <c r="F78" s="66">
        <f>COUNTIF($H$7:$H$26,$R$22)</f>
        <v>2</v>
      </c>
      <c r="J78" s="572"/>
      <c r="K78" s="66">
        <f>COUNTIF($H$7:$H$26,"ગુજરાતી")</f>
        <v>2</v>
      </c>
      <c r="L78" s="66">
        <f>COUNTIF($H$7:$H$26,"ગણિત")</f>
        <v>2</v>
      </c>
      <c r="M78" s="66">
        <f>COUNTIF($H$7:$H$26,"પર્યાવરણ")</f>
        <v>2</v>
      </c>
      <c r="N78" s="66">
        <f>COUNTIF($H$7:$H$26,"અંગ્રેજી")</f>
        <v>0</v>
      </c>
      <c r="O78" s="66">
        <f>COUNTIF($H$7:$H$26,"હિન્દી")</f>
        <v>2</v>
      </c>
      <c r="P78" s="66">
        <f>COUNTIF($H$7:$H$26,"શા.શિ.")</f>
        <v>0</v>
      </c>
      <c r="Q78" s="66">
        <f>COUNTIF($H$7:$H$26,"કાર્યા.")</f>
        <v>0</v>
      </c>
      <c r="R78" s="66">
        <f>COUNTIF($H$7:$H$26,"ચિત્ર")</f>
        <v>0</v>
      </c>
      <c r="S78" s="66">
        <f>COUNTIF($H$7:$H$26,"સંગીત")</f>
        <v>0</v>
      </c>
      <c r="T78" s="66"/>
    </row>
    <row r="79" spans="3:20">
      <c r="C79" s="572"/>
      <c r="D79" s="66">
        <f>COUNTIF($K$7:$K$26,$R$20)</f>
        <v>2</v>
      </c>
      <c r="E79" s="66">
        <f>COUNTIF($K$7:$K$26,$R$21)</f>
        <v>4</v>
      </c>
      <c r="F79" s="66">
        <f>COUNTIF($K$7:$K$26,$R$22)</f>
        <v>2</v>
      </c>
      <c r="J79" s="572"/>
      <c r="K79" s="66">
        <f>COUNTIF($K$7:$K$26,"ગુજરાતી")</f>
        <v>2</v>
      </c>
      <c r="L79" s="66">
        <f>COUNTIF($K$7:$K$26,"ગણિત")</f>
        <v>2</v>
      </c>
      <c r="M79" s="66">
        <f>COUNTIF($K$7:$K$26,"પર્યાવરણ")</f>
        <v>2</v>
      </c>
      <c r="N79" s="66">
        <f>COUNTIF($K$7:$K$26,"અંગ્રેજી")</f>
        <v>2</v>
      </c>
      <c r="O79" s="66">
        <f>COUNTIF($K$7:$K$26,"હિન્દી")</f>
        <v>0</v>
      </c>
      <c r="P79" s="66">
        <f>COUNTIF($K$7:$K$26,"શા.શિ.")</f>
        <v>0</v>
      </c>
      <c r="Q79" s="66">
        <f>COUNTIF($K$7:$K$26,"કાર્યા.")</f>
        <v>0</v>
      </c>
      <c r="R79" s="66">
        <f>COUNTIF($K$7:$K$26,"ચિત્ર")</f>
        <v>0</v>
      </c>
      <c r="S79" s="66">
        <f>COUNTIF($K$7:$K$26,"સંગીત")</f>
        <v>0</v>
      </c>
      <c r="T79" s="66"/>
    </row>
    <row r="80" spans="3:20">
      <c r="C80" s="572"/>
      <c r="D80" s="66">
        <f>COUNTIF($N$7:$N$26,$R$20)</f>
        <v>4</v>
      </c>
      <c r="E80" s="66">
        <f>COUNTIF($N$7:$N$26,$R$21)</f>
        <v>2</v>
      </c>
      <c r="F80" s="66">
        <f>COUNTIF($N$7:$N$26,$R$22)</f>
        <v>2</v>
      </c>
      <c r="J80" s="572"/>
      <c r="K80" s="66">
        <f>COUNTIF($N$7:$N$26,"ગુજરાતી")</f>
        <v>2</v>
      </c>
      <c r="L80" s="66">
        <f>COUNTIF($N$7:$N$26,"ગણિત")</f>
        <v>2</v>
      </c>
      <c r="M80" s="66">
        <f>COUNTIF($N$7:$N$26,"પર્યાવરણ")</f>
        <v>2</v>
      </c>
      <c r="N80" s="66">
        <f>COUNTIF($N$7:$N$26,"અંગ્રેજી")</f>
        <v>0</v>
      </c>
      <c r="O80" s="66">
        <f>COUNTIF($N$7:$N$26,"હિન્દી")</f>
        <v>2</v>
      </c>
      <c r="P80" s="66">
        <f>COUNTIF($N$7:$N$26,"શા.શિ.")</f>
        <v>0</v>
      </c>
      <c r="Q80" s="66">
        <f>COUNTIF($N$7:$N$26,"કાર્યા.")</f>
        <v>0</v>
      </c>
      <c r="R80" s="66">
        <f>COUNTIF($N$7:$N$26,"ચિત્ર")</f>
        <v>0</v>
      </c>
      <c r="S80" s="66">
        <f>COUNTIF($N$7:$N$26,"સંગીત")</f>
        <v>0</v>
      </c>
      <c r="T80" s="66"/>
    </row>
    <row r="81" spans="3:20">
      <c r="C81" s="572"/>
      <c r="D81" s="66">
        <f>COUNTIF($Q$7:$Q$26,$R$20)</f>
        <v>2</v>
      </c>
      <c r="E81" s="66">
        <f>COUNTIF($Q$7:$Q$26,$R$21)</f>
        <v>4</v>
      </c>
      <c r="F81" s="66">
        <f>COUNTIF($Q$7:$Q$26,$R$22)</f>
        <v>2</v>
      </c>
      <c r="J81" s="572"/>
      <c r="K81" s="66">
        <f>COUNTIF($Q$7:$Q$26,"ગુજરાતી")</f>
        <v>0</v>
      </c>
      <c r="L81" s="66">
        <f>COUNTIF($Q$7:$Q$26,"ગણિત")</f>
        <v>2</v>
      </c>
      <c r="M81" s="66">
        <f>COUNTIF($Q$7:$Q$26,"પર્યાવરણ")</f>
        <v>0</v>
      </c>
      <c r="N81" s="66">
        <f>COUNTIF($Q$7:$Q$26,"અંગ્રેજી")</f>
        <v>2</v>
      </c>
      <c r="O81" s="66">
        <f>COUNTIF($Q$7:$Q$26,"હિન્દી")</f>
        <v>0</v>
      </c>
      <c r="P81" s="66">
        <f>COUNTIF($Q$7:$Q$26,"શા.શિ.")</f>
        <v>0</v>
      </c>
      <c r="Q81" s="66">
        <f>COUNTIF($Q$7:$Q$26,"કાર્યા.")</f>
        <v>0</v>
      </c>
      <c r="R81" s="66">
        <f>COUNTIF($Q$7:$Q$26,"ચિત્ર")</f>
        <v>2</v>
      </c>
      <c r="S81" s="66">
        <f>COUNTIF($Q$7:$Q$26,"સંગીત")</f>
        <v>2</v>
      </c>
      <c r="T81" s="66"/>
    </row>
    <row r="82" spans="3:20">
      <c r="C82" s="572"/>
      <c r="D82" s="66">
        <f>COUNTIF($T$7:$T$18,$R$20)</f>
        <v>0</v>
      </c>
      <c r="E82" s="66">
        <f>COUNTIF($T$7:$T$18,$R$21)</f>
        <v>2</v>
      </c>
      <c r="F82" s="66">
        <f>COUNTIF($T$7:$T$18,$R$22)</f>
        <v>3</v>
      </c>
      <c r="J82" s="572"/>
      <c r="K82" s="66">
        <f>COUNTIF($T$7:$T$18,"ગુજરાતી")</f>
        <v>0</v>
      </c>
      <c r="L82" s="66">
        <f>COUNTIF($T$7:$T$18,"ગણિત")</f>
        <v>0</v>
      </c>
      <c r="M82" s="66">
        <f>COUNTIF($T$7:$T$18,"પર્યાવરણ")</f>
        <v>1</v>
      </c>
      <c r="N82" s="66">
        <f>COUNTIF($T$7:$T$18,"અંગ્રેજી")</f>
        <v>0</v>
      </c>
      <c r="O82" s="66">
        <f>COUNTIF($T$7:$T$18,"હિન્દી")</f>
        <v>0</v>
      </c>
      <c r="P82" s="66">
        <f>COUNTIF($T$7:$T$18,"શા.શિ.")</f>
        <v>2</v>
      </c>
      <c r="Q82" s="66">
        <f>COUNTIF($T$7:$T$18,"કાર્યા.")</f>
        <v>2</v>
      </c>
      <c r="R82" s="66">
        <f>COUNTIF($T$7:$T$18,"ચિત્ર")</f>
        <v>0</v>
      </c>
      <c r="S82" s="66">
        <f>COUNTIF($T$7:$T$18,"સંગીત")</f>
        <v>0</v>
      </c>
      <c r="T82" s="66"/>
    </row>
    <row r="83" spans="3:20">
      <c r="C83" s="572"/>
      <c r="D83" s="280">
        <f>SUM(D77:D82)</f>
        <v>14</v>
      </c>
      <c r="E83" s="280">
        <f t="shared" ref="E83:F83" si="10">SUM(E77:E82)</f>
        <v>18</v>
      </c>
      <c r="F83" s="280">
        <f t="shared" si="10"/>
        <v>13</v>
      </c>
      <c r="J83" s="572"/>
      <c r="K83" s="280">
        <f>SUM(K77:K82)</f>
        <v>8</v>
      </c>
      <c r="L83" s="280">
        <f t="shared" ref="L83:S83" si="11">SUM(L77:L82)</f>
        <v>10</v>
      </c>
      <c r="M83" s="280">
        <f t="shared" si="11"/>
        <v>9</v>
      </c>
      <c r="N83" s="280">
        <f t="shared" si="11"/>
        <v>6</v>
      </c>
      <c r="O83" s="280">
        <f t="shared" si="11"/>
        <v>4</v>
      </c>
      <c r="P83" s="280">
        <f t="shared" si="11"/>
        <v>2</v>
      </c>
      <c r="Q83" s="280">
        <f t="shared" si="11"/>
        <v>2</v>
      </c>
      <c r="R83" s="280">
        <f t="shared" si="11"/>
        <v>2</v>
      </c>
      <c r="S83" s="280">
        <f t="shared" si="11"/>
        <v>2</v>
      </c>
      <c r="T83" s="280"/>
    </row>
  </sheetData>
  <mergeCells count="61">
    <mergeCell ref="U7:U8"/>
    <mergeCell ref="U9:U10"/>
    <mergeCell ref="A2:C2"/>
    <mergeCell ref="D2:Q2"/>
    <mergeCell ref="C6:T6"/>
    <mergeCell ref="C5:T5"/>
    <mergeCell ref="A7:A8"/>
    <mergeCell ref="B7:B8"/>
    <mergeCell ref="A9:A10"/>
    <mergeCell ref="B9:B10"/>
    <mergeCell ref="A1:U1"/>
    <mergeCell ref="S2:U2"/>
    <mergeCell ref="A3:A4"/>
    <mergeCell ref="B3:B4"/>
    <mergeCell ref="C3:E3"/>
    <mergeCell ref="F3:H3"/>
    <mergeCell ref="I3:K3"/>
    <mergeCell ref="L3:N3"/>
    <mergeCell ref="O3:Q3"/>
    <mergeCell ref="R3:T3"/>
    <mergeCell ref="U3:U4"/>
    <mergeCell ref="A11:A12"/>
    <mergeCell ref="B11:B12"/>
    <mergeCell ref="C11:Q12"/>
    <mergeCell ref="U11:U12"/>
    <mergeCell ref="A13:A14"/>
    <mergeCell ref="B13:B14"/>
    <mergeCell ref="R13:T14"/>
    <mergeCell ref="U13:U14"/>
    <mergeCell ref="A15:A16"/>
    <mergeCell ref="B15:B16"/>
    <mergeCell ref="U15:U16"/>
    <mergeCell ref="C17:Q17"/>
    <mergeCell ref="U17:U18"/>
    <mergeCell ref="A18:A19"/>
    <mergeCell ref="B18:B19"/>
    <mergeCell ref="R19:U19"/>
    <mergeCell ref="A20:A21"/>
    <mergeCell ref="B20:B21"/>
    <mergeCell ref="T20:U20"/>
    <mergeCell ref="T21:U21"/>
    <mergeCell ref="C22:Q22"/>
    <mergeCell ref="T22:U22"/>
    <mergeCell ref="R20:S20"/>
    <mergeCell ref="R21:S21"/>
    <mergeCell ref="R22:S22"/>
    <mergeCell ref="C36:D36"/>
    <mergeCell ref="A23:A24"/>
    <mergeCell ref="B23:B24"/>
    <mergeCell ref="R23:U23"/>
    <mergeCell ref="T24:U24"/>
    <mergeCell ref="A25:A26"/>
    <mergeCell ref="B25:B26"/>
    <mergeCell ref="T25:U25"/>
    <mergeCell ref="T26:U26"/>
    <mergeCell ref="J63:J69"/>
    <mergeCell ref="J70:J76"/>
    <mergeCell ref="J77:J83"/>
    <mergeCell ref="C63:C69"/>
    <mergeCell ref="C70:C76"/>
    <mergeCell ref="C77:C83"/>
  </mergeCells>
  <dataValidations count="2">
    <dataValidation type="list" allowBlank="1" showInputMessage="1" showErrorMessage="1" sqref="C8:T8 C10:T10 R12:T12 C14:Q14 C16:T16 R18:T18 C19:Q19 C21:Q21 C24:Q24 C26:Q26" xr:uid="{00000000-0002-0000-0800-000000000000}">
      <formula1>$C$37:$C$50</formula1>
    </dataValidation>
    <dataValidation type="list" allowBlank="1" showInputMessage="1" showErrorMessage="1" sqref="C7:T7 C9:T9 R11:T11 C13:Q13 C15:T15 R17:T17 C18:Q18 C20:Q20 C23:Q23 C25:Q25" xr:uid="{00000000-0002-0000-0800-000001000000}">
      <formula1>$R$20:$R$22</formula1>
    </dataValidation>
  </dataValidations>
  <pageMargins left="0.4" right="0.21" top="0.56000000000000005" bottom="0.2" header="0.3" footer="0.3"/>
  <pageSetup paperSize="9" scale="88" orientation="landscape" r:id="rId1"/>
  <headerFooter alignWithMargins="0"/>
  <rowBreaks count="1" manualBreakCount="1">
    <brk id="31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D52"/>
  <sheetViews>
    <sheetView topLeftCell="A4" zoomScale="70" zoomScaleNormal="70" workbookViewId="0">
      <selection activeCell="C11" sqref="C11:Q12"/>
    </sheetView>
  </sheetViews>
  <sheetFormatPr defaultRowHeight="20.25"/>
  <cols>
    <col min="1" max="1" width="6" style="98" bestFit="1" customWidth="1"/>
    <col min="2" max="2" width="15.140625" style="99" bestFit="1" customWidth="1"/>
    <col min="3" max="3" width="11.140625" style="100" bestFit="1" customWidth="1"/>
    <col min="4" max="4" width="10.140625" style="100" bestFit="1" customWidth="1"/>
    <col min="5" max="5" width="11.140625" style="100" bestFit="1" customWidth="1"/>
    <col min="6" max="6" width="11.42578125" style="100" bestFit="1" customWidth="1"/>
    <col min="7" max="7" width="11.140625" style="100" bestFit="1" customWidth="1"/>
    <col min="8" max="8" width="6" style="98" bestFit="1" customWidth="1"/>
    <col min="9" max="9" width="14.28515625" style="99" bestFit="1" customWidth="1"/>
    <col min="10" max="10" width="12.5703125" style="100" bestFit="1" customWidth="1"/>
    <col min="11" max="11" width="6" style="97" bestFit="1" customWidth="1"/>
    <col min="12" max="12" width="15.140625" style="99" bestFit="1" customWidth="1"/>
    <col min="13" max="13" width="13" style="97" customWidth="1"/>
    <col min="14" max="14" width="12" style="97" customWidth="1"/>
    <col min="15" max="15" width="12.140625" style="97" bestFit="1" customWidth="1"/>
    <col min="16" max="16" width="11.42578125" style="97" bestFit="1" customWidth="1"/>
    <col min="17" max="17" width="11.140625" style="97" bestFit="1" customWidth="1"/>
    <col min="18" max="18" width="8.28515625" style="97" bestFit="1" customWidth="1"/>
    <col min="19" max="19" width="14.28515625" style="99" bestFit="1" customWidth="1"/>
    <col min="20" max="20" width="12.5703125" style="97" bestFit="1" customWidth="1"/>
    <col min="21" max="21" width="6" style="97" customWidth="1"/>
    <col min="22" max="22" width="15.140625" style="97" bestFit="1" customWidth="1"/>
    <col min="23" max="23" width="14.42578125" style="97" bestFit="1" customWidth="1"/>
    <col min="24" max="24" width="14" style="97" bestFit="1" customWidth="1"/>
    <col min="25" max="25" width="11.140625" style="97" bestFit="1" customWidth="1"/>
    <col min="26" max="26" width="11.42578125" style="97" bestFit="1" customWidth="1"/>
    <col min="27" max="27" width="11.140625" style="97" bestFit="1" customWidth="1"/>
    <col min="28" max="28" width="6" style="97" bestFit="1" customWidth="1"/>
    <col min="29" max="29" width="14.28515625" style="97" bestFit="1" customWidth="1"/>
    <col min="30" max="30" width="12.5703125" style="97" bestFit="1" customWidth="1"/>
    <col min="31" max="256" width="9.140625" style="97"/>
    <col min="257" max="257" width="6" style="97" bestFit="1" customWidth="1"/>
    <col min="258" max="258" width="15.140625" style="97" bestFit="1" customWidth="1"/>
    <col min="259" max="259" width="11.140625" style="97" bestFit="1" customWidth="1"/>
    <col min="260" max="260" width="10.140625" style="97" bestFit="1" customWidth="1"/>
    <col min="261" max="261" width="11.140625" style="97" bestFit="1" customWidth="1"/>
    <col min="262" max="262" width="11.42578125" style="97" bestFit="1" customWidth="1"/>
    <col min="263" max="263" width="11.140625" style="97" bestFit="1" customWidth="1"/>
    <col min="264" max="264" width="6" style="97" bestFit="1" customWidth="1"/>
    <col min="265" max="265" width="14.28515625" style="97" bestFit="1" customWidth="1"/>
    <col min="266" max="266" width="12.5703125" style="97" bestFit="1" customWidth="1"/>
    <col min="267" max="267" width="6" style="97" bestFit="1" customWidth="1"/>
    <col min="268" max="268" width="15.140625" style="97" bestFit="1" customWidth="1"/>
    <col min="269" max="269" width="13" style="97" customWidth="1"/>
    <col min="270" max="270" width="12" style="97" customWidth="1"/>
    <col min="271" max="271" width="12.140625" style="97" bestFit="1" customWidth="1"/>
    <col min="272" max="272" width="11.42578125" style="97" bestFit="1" customWidth="1"/>
    <col min="273" max="273" width="11.140625" style="97" bestFit="1" customWidth="1"/>
    <col min="274" max="274" width="8.28515625" style="97" bestFit="1" customWidth="1"/>
    <col min="275" max="275" width="14.28515625" style="97" bestFit="1" customWidth="1"/>
    <col min="276" max="276" width="12.5703125" style="97" bestFit="1" customWidth="1"/>
    <col min="277" max="277" width="6" style="97" customWidth="1"/>
    <col min="278" max="278" width="15.140625" style="97" bestFit="1" customWidth="1"/>
    <col min="279" max="279" width="14.42578125" style="97" bestFit="1" customWidth="1"/>
    <col min="280" max="280" width="14" style="97" bestFit="1" customWidth="1"/>
    <col min="281" max="281" width="11.140625" style="97" bestFit="1" customWidth="1"/>
    <col min="282" max="282" width="11.42578125" style="97" bestFit="1" customWidth="1"/>
    <col min="283" max="283" width="11.140625" style="97" bestFit="1" customWidth="1"/>
    <col min="284" max="284" width="6" style="97" bestFit="1" customWidth="1"/>
    <col min="285" max="285" width="14.28515625" style="97" bestFit="1" customWidth="1"/>
    <col min="286" max="286" width="12.5703125" style="97" bestFit="1" customWidth="1"/>
    <col min="287" max="512" width="9.140625" style="97"/>
    <col min="513" max="513" width="6" style="97" bestFit="1" customWidth="1"/>
    <col min="514" max="514" width="15.140625" style="97" bestFit="1" customWidth="1"/>
    <col min="515" max="515" width="11.140625" style="97" bestFit="1" customWidth="1"/>
    <col min="516" max="516" width="10.140625" style="97" bestFit="1" customWidth="1"/>
    <col min="517" max="517" width="11.140625" style="97" bestFit="1" customWidth="1"/>
    <col min="518" max="518" width="11.42578125" style="97" bestFit="1" customWidth="1"/>
    <col min="519" max="519" width="11.140625" style="97" bestFit="1" customWidth="1"/>
    <col min="520" max="520" width="6" style="97" bestFit="1" customWidth="1"/>
    <col min="521" max="521" width="14.28515625" style="97" bestFit="1" customWidth="1"/>
    <col min="522" max="522" width="12.5703125" style="97" bestFit="1" customWidth="1"/>
    <col min="523" max="523" width="6" style="97" bestFit="1" customWidth="1"/>
    <col min="524" max="524" width="15.140625" style="97" bestFit="1" customWidth="1"/>
    <col min="525" max="525" width="13" style="97" customWidth="1"/>
    <col min="526" max="526" width="12" style="97" customWidth="1"/>
    <col min="527" max="527" width="12.140625" style="97" bestFit="1" customWidth="1"/>
    <col min="528" max="528" width="11.42578125" style="97" bestFit="1" customWidth="1"/>
    <col min="529" max="529" width="11.140625" style="97" bestFit="1" customWidth="1"/>
    <col min="530" max="530" width="8.28515625" style="97" bestFit="1" customWidth="1"/>
    <col min="531" max="531" width="14.28515625" style="97" bestFit="1" customWidth="1"/>
    <col min="532" max="532" width="12.5703125" style="97" bestFit="1" customWidth="1"/>
    <col min="533" max="533" width="6" style="97" customWidth="1"/>
    <col min="534" max="534" width="15.140625" style="97" bestFit="1" customWidth="1"/>
    <col min="535" max="535" width="14.42578125" style="97" bestFit="1" customWidth="1"/>
    <col min="536" max="536" width="14" style="97" bestFit="1" customWidth="1"/>
    <col min="537" max="537" width="11.140625" style="97" bestFit="1" customWidth="1"/>
    <col min="538" max="538" width="11.42578125" style="97" bestFit="1" customWidth="1"/>
    <col min="539" max="539" width="11.140625" style="97" bestFit="1" customWidth="1"/>
    <col min="540" max="540" width="6" style="97" bestFit="1" customWidth="1"/>
    <col min="541" max="541" width="14.28515625" style="97" bestFit="1" customWidth="1"/>
    <col min="542" max="542" width="12.5703125" style="97" bestFit="1" customWidth="1"/>
    <col min="543" max="768" width="9.140625" style="97"/>
    <col min="769" max="769" width="6" style="97" bestFit="1" customWidth="1"/>
    <col min="770" max="770" width="15.140625" style="97" bestFit="1" customWidth="1"/>
    <col min="771" max="771" width="11.140625" style="97" bestFit="1" customWidth="1"/>
    <col min="772" max="772" width="10.140625" style="97" bestFit="1" customWidth="1"/>
    <col min="773" max="773" width="11.140625" style="97" bestFit="1" customWidth="1"/>
    <col min="774" max="774" width="11.42578125" style="97" bestFit="1" customWidth="1"/>
    <col min="775" max="775" width="11.140625" style="97" bestFit="1" customWidth="1"/>
    <col min="776" max="776" width="6" style="97" bestFit="1" customWidth="1"/>
    <col min="777" max="777" width="14.28515625" style="97" bestFit="1" customWidth="1"/>
    <col min="778" max="778" width="12.5703125" style="97" bestFit="1" customWidth="1"/>
    <col min="779" max="779" width="6" style="97" bestFit="1" customWidth="1"/>
    <col min="780" max="780" width="15.140625" style="97" bestFit="1" customWidth="1"/>
    <col min="781" max="781" width="13" style="97" customWidth="1"/>
    <col min="782" max="782" width="12" style="97" customWidth="1"/>
    <col min="783" max="783" width="12.140625" style="97" bestFit="1" customWidth="1"/>
    <col min="784" max="784" width="11.42578125" style="97" bestFit="1" customWidth="1"/>
    <col min="785" max="785" width="11.140625" style="97" bestFit="1" customWidth="1"/>
    <col min="786" max="786" width="8.28515625" style="97" bestFit="1" customWidth="1"/>
    <col min="787" max="787" width="14.28515625" style="97" bestFit="1" customWidth="1"/>
    <col min="788" max="788" width="12.5703125" style="97" bestFit="1" customWidth="1"/>
    <col min="789" max="789" width="6" style="97" customWidth="1"/>
    <col min="790" max="790" width="15.140625" style="97" bestFit="1" customWidth="1"/>
    <col min="791" max="791" width="14.42578125" style="97" bestFit="1" customWidth="1"/>
    <col min="792" max="792" width="14" style="97" bestFit="1" customWidth="1"/>
    <col min="793" max="793" width="11.140625" style="97" bestFit="1" customWidth="1"/>
    <col min="794" max="794" width="11.42578125" style="97" bestFit="1" customWidth="1"/>
    <col min="795" max="795" width="11.140625" style="97" bestFit="1" customWidth="1"/>
    <col min="796" max="796" width="6" style="97" bestFit="1" customWidth="1"/>
    <col min="797" max="797" width="14.28515625" style="97" bestFit="1" customWidth="1"/>
    <col min="798" max="798" width="12.5703125" style="97" bestFit="1" customWidth="1"/>
    <col min="799" max="1024" width="9.140625" style="97"/>
    <col min="1025" max="1025" width="6" style="97" bestFit="1" customWidth="1"/>
    <col min="1026" max="1026" width="15.140625" style="97" bestFit="1" customWidth="1"/>
    <col min="1027" max="1027" width="11.140625" style="97" bestFit="1" customWidth="1"/>
    <col min="1028" max="1028" width="10.140625" style="97" bestFit="1" customWidth="1"/>
    <col min="1029" max="1029" width="11.140625" style="97" bestFit="1" customWidth="1"/>
    <col min="1030" max="1030" width="11.42578125" style="97" bestFit="1" customWidth="1"/>
    <col min="1031" max="1031" width="11.140625" style="97" bestFit="1" customWidth="1"/>
    <col min="1032" max="1032" width="6" style="97" bestFit="1" customWidth="1"/>
    <col min="1033" max="1033" width="14.28515625" style="97" bestFit="1" customWidth="1"/>
    <col min="1034" max="1034" width="12.5703125" style="97" bestFit="1" customWidth="1"/>
    <col min="1035" max="1035" width="6" style="97" bestFit="1" customWidth="1"/>
    <col min="1036" max="1036" width="15.140625" style="97" bestFit="1" customWidth="1"/>
    <col min="1037" max="1037" width="13" style="97" customWidth="1"/>
    <col min="1038" max="1038" width="12" style="97" customWidth="1"/>
    <col min="1039" max="1039" width="12.140625" style="97" bestFit="1" customWidth="1"/>
    <col min="1040" max="1040" width="11.42578125" style="97" bestFit="1" customWidth="1"/>
    <col min="1041" max="1041" width="11.140625" style="97" bestFit="1" customWidth="1"/>
    <col min="1042" max="1042" width="8.28515625" style="97" bestFit="1" customWidth="1"/>
    <col min="1043" max="1043" width="14.28515625" style="97" bestFit="1" customWidth="1"/>
    <col min="1044" max="1044" width="12.5703125" style="97" bestFit="1" customWidth="1"/>
    <col min="1045" max="1045" width="6" style="97" customWidth="1"/>
    <col min="1046" max="1046" width="15.140625" style="97" bestFit="1" customWidth="1"/>
    <col min="1047" max="1047" width="14.42578125" style="97" bestFit="1" customWidth="1"/>
    <col min="1048" max="1048" width="14" style="97" bestFit="1" customWidth="1"/>
    <col min="1049" max="1049" width="11.140625" style="97" bestFit="1" customWidth="1"/>
    <col min="1050" max="1050" width="11.42578125" style="97" bestFit="1" customWidth="1"/>
    <col min="1051" max="1051" width="11.140625" style="97" bestFit="1" customWidth="1"/>
    <col min="1052" max="1052" width="6" style="97" bestFit="1" customWidth="1"/>
    <col min="1053" max="1053" width="14.28515625" style="97" bestFit="1" customWidth="1"/>
    <col min="1054" max="1054" width="12.5703125" style="97" bestFit="1" customWidth="1"/>
    <col min="1055" max="1280" width="9.140625" style="97"/>
    <col min="1281" max="1281" width="6" style="97" bestFit="1" customWidth="1"/>
    <col min="1282" max="1282" width="15.140625" style="97" bestFit="1" customWidth="1"/>
    <col min="1283" max="1283" width="11.140625" style="97" bestFit="1" customWidth="1"/>
    <col min="1284" max="1284" width="10.140625" style="97" bestFit="1" customWidth="1"/>
    <col min="1285" max="1285" width="11.140625" style="97" bestFit="1" customWidth="1"/>
    <col min="1286" max="1286" width="11.42578125" style="97" bestFit="1" customWidth="1"/>
    <col min="1287" max="1287" width="11.140625" style="97" bestFit="1" customWidth="1"/>
    <col min="1288" max="1288" width="6" style="97" bestFit="1" customWidth="1"/>
    <col min="1289" max="1289" width="14.28515625" style="97" bestFit="1" customWidth="1"/>
    <col min="1290" max="1290" width="12.5703125" style="97" bestFit="1" customWidth="1"/>
    <col min="1291" max="1291" width="6" style="97" bestFit="1" customWidth="1"/>
    <col min="1292" max="1292" width="15.140625" style="97" bestFit="1" customWidth="1"/>
    <col min="1293" max="1293" width="13" style="97" customWidth="1"/>
    <col min="1294" max="1294" width="12" style="97" customWidth="1"/>
    <col min="1295" max="1295" width="12.140625" style="97" bestFit="1" customWidth="1"/>
    <col min="1296" max="1296" width="11.42578125" style="97" bestFit="1" customWidth="1"/>
    <col min="1297" max="1297" width="11.140625" style="97" bestFit="1" customWidth="1"/>
    <col min="1298" max="1298" width="8.28515625" style="97" bestFit="1" customWidth="1"/>
    <col min="1299" max="1299" width="14.28515625" style="97" bestFit="1" customWidth="1"/>
    <col min="1300" max="1300" width="12.5703125" style="97" bestFit="1" customWidth="1"/>
    <col min="1301" max="1301" width="6" style="97" customWidth="1"/>
    <col min="1302" max="1302" width="15.140625" style="97" bestFit="1" customWidth="1"/>
    <col min="1303" max="1303" width="14.42578125" style="97" bestFit="1" customWidth="1"/>
    <col min="1304" max="1304" width="14" style="97" bestFit="1" customWidth="1"/>
    <col min="1305" max="1305" width="11.140625" style="97" bestFit="1" customWidth="1"/>
    <col min="1306" max="1306" width="11.42578125" style="97" bestFit="1" customWidth="1"/>
    <col min="1307" max="1307" width="11.140625" style="97" bestFit="1" customWidth="1"/>
    <col min="1308" max="1308" width="6" style="97" bestFit="1" customWidth="1"/>
    <col min="1309" max="1309" width="14.28515625" style="97" bestFit="1" customWidth="1"/>
    <col min="1310" max="1310" width="12.5703125" style="97" bestFit="1" customWidth="1"/>
    <col min="1311" max="1536" width="9.140625" style="97"/>
    <col min="1537" max="1537" width="6" style="97" bestFit="1" customWidth="1"/>
    <col min="1538" max="1538" width="15.140625" style="97" bestFit="1" customWidth="1"/>
    <col min="1539" max="1539" width="11.140625" style="97" bestFit="1" customWidth="1"/>
    <col min="1540" max="1540" width="10.140625" style="97" bestFit="1" customWidth="1"/>
    <col min="1541" max="1541" width="11.140625" style="97" bestFit="1" customWidth="1"/>
    <col min="1542" max="1542" width="11.42578125" style="97" bestFit="1" customWidth="1"/>
    <col min="1543" max="1543" width="11.140625" style="97" bestFit="1" customWidth="1"/>
    <col min="1544" max="1544" width="6" style="97" bestFit="1" customWidth="1"/>
    <col min="1545" max="1545" width="14.28515625" style="97" bestFit="1" customWidth="1"/>
    <col min="1546" max="1546" width="12.5703125" style="97" bestFit="1" customWidth="1"/>
    <col min="1547" max="1547" width="6" style="97" bestFit="1" customWidth="1"/>
    <col min="1548" max="1548" width="15.140625" style="97" bestFit="1" customWidth="1"/>
    <col min="1549" max="1549" width="13" style="97" customWidth="1"/>
    <col min="1550" max="1550" width="12" style="97" customWidth="1"/>
    <col min="1551" max="1551" width="12.140625" style="97" bestFit="1" customWidth="1"/>
    <col min="1552" max="1552" width="11.42578125" style="97" bestFit="1" customWidth="1"/>
    <col min="1553" max="1553" width="11.140625" style="97" bestFit="1" customWidth="1"/>
    <col min="1554" max="1554" width="8.28515625" style="97" bestFit="1" customWidth="1"/>
    <col min="1555" max="1555" width="14.28515625" style="97" bestFit="1" customWidth="1"/>
    <col min="1556" max="1556" width="12.5703125" style="97" bestFit="1" customWidth="1"/>
    <col min="1557" max="1557" width="6" style="97" customWidth="1"/>
    <col min="1558" max="1558" width="15.140625" style="97" bestFit="1" customWidth="1"/>
    <col min="1559" max="1559" width="14.42578125" style="97" bestFit="1" customWidth="1"/>
    <col min="1560" max="1560" width="14" style="97" bestFit="1" customWidth="1"/>
    <col min="1561" max="1561" width="11.140625" style="97" bestFit="1" customWidth="1"/>
    <col min="1562" max="1562" width="11.42578125" style="97" bestFit="1" customWidth="1"/>
    <col min="1563" max="1563" width="11.140625" style="97" bestFit="1" customWidth="1"/>
    <col min="1564" max="1564" width="6" style="97" bestFit="1" customWidth="1"/>
    <col min="1565" max="1565" width="14.28515625" style="97" bestFit="1" customWidth="1"/>
    <col min="1566" max="1566" width="12.5703125" style="97" bestFit="1" customWidth="1"/>
    <col min="1567" max="1792" width="9.140625" style="97"/>
    <col min="1793" max="1793" width="6" style="97" bestFit="1" customWidth="1"/>
    <col min="1794" max="1794" width="15.140625" style="97" bestFit="1" customWidth="1"/>
    <col min="1795" max="1795" width="11.140625" style="97" bestFit="1" customWidth="1"/>
    <col min="1796" max="1796" width="10.140625" style="97" bestFit="1" customWidth="1"/>
    <col min="1797" max="1797" width="11.140625" style="97" bestFit="1" customWidth="1"/>
    <col min="1798" max="1798" width="11.42578125" style="97" bestFit="1" customWidth="1"/>
    <col min="1799" max="1799" width="11.140625" style="97" bestFit="1" customWidth="1"/>
    <col min="1800" max="1800" width="6" style="97" bestFit="1" customWidth="1"/>
    <col min="1801" max="1801" width="14.28515625" style="97" bestFit="1" customWidth="1"/>
    <col min="1802" max="1802" width="12.5703125" style="97" bestFit="1" customWidth="1"/>
    <col min="1803" max="1803" width="6" style="97" bestFit="1" customWidth="1"/>
    <col min="1804" max="1804" width="15.140625" style="97" bestFit="1" customWidth="1"/>
    <col min="1805" max="1805" width="13" style="97" customWidth="1"/>
    <col min="1806" max="1806" width="12" style="97" customWidth="1"/>
    <col min="1807" max="1807" width="12.140625" style="97" bestFit="1" customWidth="1"/>
    <col min="1808" max="1808" width="11.42578125" style="97" bestFit="1" customWidth="1"/>
    <col min="1809" max="1809" width="11.140625" style="97" bestFit="1" customWidth="1"/>
    <col min="1810" max="1810" width="8.28515625" style="97" bestFit="1" customWidth="1"/>
    <col min="1811" max="1811" width="14.28515625" style="97" bestFit="1" customWidth="1"/>
    <col min="1812" max="1812" width="12.5703125" style="97" bestFit="1" customWidth="1"/>
    <col min="1813" max="1813" width="6" style="97" customWidth="1"/>
    <col min="1814" max="1814" width="15.140625" style="97" bestFit="1" customWidth="1"/>
    <col min="1815" max="1815" width="14.42578125" style="97" bestFit="1" customWidth="1"/>
    <col min="1816" max="1816" width="14" style="97" bestFit="1" customWidth="1"/>
    <col min="1817" max="1817" width="11.140625" style="97" bestFit="1" customWidth="1"/>
    <col min="1818" max="1818" width="11.42578125" style="97" bestFit="1" customWidth="1"/>
    <col min="1819" max="1819" width="11.140625" style="97" bestFit="1" customWidth="1"/>
    <col min="1820" max="1820" width="6" style="97" bestFit="1" customWidth="1"/>
    <col min="1821" max="1821" width="14.28515625" style="97" bestFit="1" customWidth="1"/>
    <col min="1822" max="1822" width="12.5703125" style="97" bestFit="1" customWidth="1"/>
    <col min="1823" max="2048" width="9.140625" style="97"/>
    <col min="2049" max="2049" width="6" style="97" bestFit="1" customWidth="1"/>
    <col min="2050" max="2050" width="15.140625" style="97" bestFit="1" customWidth="1"/>
    <col min="2051" max="2051" width="11.140625" style="97" bestFit="1" customWidth="1"/>
    <col min="2052" max="2052" width="10.140625" style="97" bestFit="1" customWidth="1"/>
    <col min="2053" max="2053" width="11.140625" style="97" bestFit="1" customWidth="1"/>
    <col min="2054" max="2054" width="11.42578125" style="97" bestFit="1" customWidth="1"/>
    <col min="2055" max="2055" width="11.140625" style="97" bestFit="1" customWidth="1"/>
    <col min="2056" max="2056" width="6" style="97" bestFit="1" customWidth="1"/>
    <col min="2057" max="2057" width="14.28515625" style="97" bestFit="1" customWidth="1"/>
    <col min="2058" max="2058" width="12.5703125" style="97" bestFit="1" customWidth="1"/>
    <col min="2059" max="2059" width="6" style="97" bestFit="1" customWidth="1"/>
    <col min="2060" max="2060" width="15.140625" style="97" bestFit="1" customWidth="1"/>
    <col min="2061" max="2061" width="13" style="97" customWidth="1"/>
    <col min="2062" max="2062" width="12" style="97" customWidth="1"/>
    <col min="2063" max="2063" width="12.140625" style="97" bestFit="1" customWidth="1"/>
    <col min="2064" max="2064" width="11.42578125" style="97" bestFit="1" customWidth="1"/>
    <col min="2065" max="2065" width="11.140625" style="97" bestFit="1" customWidth="1"/>
    <col min="2066" max="2066" width="8.28515625" style="97" bestFit="1" customWidth="1"/>
    <col min="2067" max="2067" width="14.28515625" style="97" bestFit="1" customWidth="1"/>
    <col min="2068" max="2068" width="12.5703125" style="97" bestFit="1" customWidth="1"/>
    <col min="2069" max="2069" width="6" style="97" customWidth="1"/>
    <col min="2070" max="2070" width="15.140625" style="97" bestFit="1" customWidth="1"/>
    <col min="2071" max="2071" width="14.42578125" style="97" bestFit="1" customWidth="1"/>
    <col min="2072" max="2072" width="14" style="97" bestFit="1" customWidth="1"/>
    <col min="2073" max="2073" width="11.140625" style="97" bestFit="1" customWidth="1"/>
    <col min="2074" max="2074" width="11.42578125" style="97" bestFit="1" customWidth="1"/>
    <col min="2075" max="2075" width="11.140625" style="97" bestFit="1" customWidth="1"/>
    <col min="2076" max="2076" width="6" style="97" bestFit="1" customWidth="1"/>
    <col min="2077" max="2077" width="14.28515625" style="97" bestFit="1" customWidth="1"/>
    <col min="2078" max="2078" width="12.5703125" style="97" bestFit="1" customWidth="1"/>
    <col min="2079" max="2304" width="9.140625" style="97"/>
    <col min="2305" max="2305" width="6" style="97" bestFit="1" customWidth="1"/>
    <col min="2306" max="2306" width="15.140625" style="97" bestFit="1" customWidth="1"/>
    <col min="2307" max="2307" width="11.140625" style="97" bestFit="1" customWidth="1"/>
    <col min="2308" max="2308" width="10.140625" style="97" bestFit="1" customWidth="1"/>
    <col min="2309" max="2309" width="11.140625" style="97" bestFit="1" customWidth="1"/>
    <col min="2310" max="2310" width="11.42578125" style="97" bestFit="1" customWidth="1"/>
    <col min="2311" max="2311" width="11.140625" style="97" bestFit="1" customWidth="1"/>
    <col min="2312" max="2312" width="6" style="97" bestFit="1" customWidth="1"/>
    <col min="2313" max="2313" width="14.28515625" style="97" bestFit="1" customWidth="1"/>
    <col min="2314" max="2314" width="12.5703125" style="97" bestFit="1" customWidth="1"/>
    <col min="2315" max="2315" width="6" style="97" bestFit="1" customWidth="1"/>
    <col min="2316" max="2316" width="15.140625" style="97" bestFit="1" customWidth="1"/>
    <col min="2317" max="2317" width="13" style="97" customWidth="1"/>
    <col min="2318" max="2318" width="12" style="97" customWidth="1"/>
    <col min="2319" max="2319" width="12.140625" style="97" bestFit="1" customWidth="1"/>
    <col min="2320" max="2320" width="11.42578125" style="97" bestFit="1" customWidth="1"/>
    <col min="2321" max="2321" width="11.140625" style="97" bestFit="1" customWidth="1"/>
    <col min="2322" max="2322" width="8.28515625" style="97" bestFit="1" customWidth="1"/>
    <col min="2323" max="2323" width="14.28515625" style="97" bestFit="1" customWidth="1"/>
    <col min="2324" max="2324" width="12.5703125" style="97" bestFit="1" customWidth="1"/>
    <col min="2325" max="2325" width="6" style="97" customWidth="1"/>
    <col min="2326" max="2326" width="15.140625" style="97" bestFit="1" customWidth="1"/>
    <col min="2327" max="2327" width="14.42578125" style="97" bestFit="1" customWidth="1"/>
    <col min="2328" max="2328" width="14" style="97" bestFit="1" customWidth="1"/>
    <col min="2329" max="2329" width="11.140625" style="97" bestFit="1" customWidth="1"/>
    <col min="2330" max="2330" width="11.42578125" style="97" bestFit="1" customWidth="1"/>
    <col min="2331" max="2331" width="11.140625" style="97" bestFit="1" customWidth="1"/>
    <col min="2332" max="2332" width="6" style="97" bestFit="1" customWidth="1"/>
    <col min="2333" max="2333" width="14.28515625" style="97" bestFit="1" customWidth="1"/>
    <col min="2334" max="2334" width="12.5703125" style="97" bestFit="1" customWidth="1"/>
    <col min="2335" max="2560" width="9.140625" style="97"/>
    <col min="2561" max="2561" width="6" style="97" bestFit="1" customWidth="1"/>
    <col min="2562" max="2562" width="15.140625" style="97" bestFit="1" customWidth="1"/>
    <col min="2563" max="2563" width="11.140625" style="97" bestFit="1" customWidth="1"/>
    <col min="2564" max="2564" width="10.140625" style="97" bestFit="1" customWidth="1"/>
    <col min="2565" max="2565" width="11.140625" style="97" bestFit="1" customWidth="1"/>
    <col min="2566" max="2566" width="11.42578125" style="97" bestFit="1" customWidth="1"/>
    <col min="2567" max="2567" width="11.140625" style="97" bestFit="1" customWidth="1"/>
    <col min="2568" max="2568" width="6" style="97" bestFit="1" customWidth="1"/>
    <col min="2569" max="2569" width="14.28515625" style="97" bestFit="1" customWidth="1"/>
    <col min="2570" max="2570" width="12.5703125" style="97" bestFit="1" customWidth="1"/>
    <col min="2571" max="2571" width="6" style="97" bestFit="1" customWidth="1"/>
    <col min="2572" max="2572" width="15.140625" style="97" bestFit="1" customWidth="1"/>
    <col min="2573" max="2573" width="13" style="97" customWidth="1"/>
    <col min="2574" max="2574" width="12" style="97" customWidth="1"/>
    <col min="2575" max="2575" width="12.140625" style="97" bestFit="1" customWidth="1"/>
    <col min="2576" max="2576" width="11.42578125" style="97" bestFit="1" customWidth="1"/>
    <col min="2577" max="2577" width="11.140625" style="97" bestFit="1" customWidth="1"/>
    <col min="2578" max="2578" width="8.28515625" style="97" bestFit="1" customWidth="1"/>
    <col min="2579" max="2579" width="14.28515625" style="97" bestFit="1" customWidth="1"/>
    <col min="2580" max="2580" width="12.5703125" style="97" bestFit="1" customWidth="1"/>
    <col min="2581" max="2581" width="6" style="97" customWidth="1"/>
    <col min="2582" max="2582" width="15.140625" style="97" bestFit="1" customWidth="1"/>
    <col min="2583" max="2583" width="14.42578125" style="97" bestFit="1" customWidth="1"/>
    <col min="2584" max="2584" width="14" style="97" bestFit="1" customWidth="1"/>
    <col min="2585" max="2585" width="11.140625" style="97" bestFit="1" customWidth="1"/>
    <col min="2586" max="2586" width="11.42578125" style="97" bestFit="1" customWidth="1"/>
    <col min="2587" max="2587" width="11.140625" style="97" bestFit="1" customWidth="1"/>
    <col min="2588" max="2588" width="6" style="97" bestFit="1" customWidth="1"/>
    <col min="2589" max="2589" width="14.28515625" style="97" bestFit="1" customWidth="1"/>
    <col min="2590" max="2590" width="12.5703125" style="97" bestFit="1" customWidth="1"/>
    <col min="2591" max="2816" width="9.140625" style="97"/>
    <col min="2817" max="2817" width="6" style="97" bestFit="1" customWidth="1"/>
    <col min="2818" max="2818" width="15.140625" style="97" bestFit="1" customWidth="1"/>
    <col min="2819" max="2819" width="11.140625" style="97" bestFit="1" customWidth="1"/>
    <col min="2820" max="2820" width="10.140625" style="97" bestFit="1" customWidth="1"/>
    <col min="2821" max="2821" width="11.140625" style="97" bestFit="1" customWidth="1"/>
    <col min="2822" max="2822" width="11.42578125" style="97" bestFit="1" customWidth="1"/>
    <col min="2823" max="2823" width="11.140625" style="97" bestFit="1" customWidth="1"/>
    <col min="2824" max="2824" width="6" style="97" bestFit="1" customWidth="1"/>
    <col min="2825" max="2825" width="14.28515625" style="97" bestFit="1" customWidth="1"/>
    <col min="2826" max="2826" width="12.5703125" style="97" bestFit="1" customWidth="1"/>
    <col min="2827" max="2827" width="6" style="97" bestFit="1" customWidth="1"/>
    <col min="2828" max="2828" width="15.140625" style="97" bestFit="1" customWidth="1"/>
    <col min="2829" max="2829" width="13" style="97" customWidth="1"/>
    <col min="2830" max="2830" width="12" style="97" customWidth="1"/>
    <col min="2831" max="2831" width="12.140625" style="97" bestFit="1" customWidth="1"/>
    <col min="2832" max="2832" width="11.42578125" style="97" bestFit="1" customWidth="1"/>
    <col min="2833" max="2833" width="11.140625" style="97" bestFit="1" customWidth="1"/>
    <col min="2834" max="2834" width="8.28515625" style="97" bestFit="1" customWidth="1"/>
    <col min="2835" max="2835" width="14.28515625" style="97" bestFit="1" customWidth="1"/>
    <col min="2836" max="2836" width="12.5703125" style="97" bestFit="1" customWidth="1"/>
    <col min="2837" max="2837" width="6" style="97" customWidth="1"/>
    <col min="2838" max="2838" width="15.140625" style="97" bestFit="1" customWidth="1"/>
    <col min="2839" max="2839" width="14.42578125" style="97" bestFit="1" customWidth="1"/>
    <col min="2840" max="2840" width="14" style="97" bestFit="1" customWidth="1"/>
    <col min="2841" max="2841" width="11.140625" style="97" bestFit="1" customWidth="1"/>
    <col min="2842" max="2842" width="11.42578125" style="97" bestFit="1" customWidth="1"/>
    <col min="2843" max="2843" width="11.140625" style="97" bestFit="1" customWidth="1"/>
    <col min="2844" max="2844" width="6" style="97" bestFit="1" customWidth="1"/>
    <col min="2845" max="2845" width="14.28515625" style="97" bestFit="1" customWidth="1"/>
    <col min="2846" max="2846" width="12.5703125" style="97" bestFit="1" customWidth="1"/>
    <col min="2847" max="3072" width="9.140625" style="97"/>
    <col min="3073" max="3073" width="6" style="97" bestFit="1" customWidth="1"/>
    <col min="3074" max="3074" width="15.140625" style="97" bestFit="1" customWidth="1"/>
    <col min="3075" max="3075" width="11.140625" style="97" bestFit="1" customWidth="1"/>
    <col min="3076" max="3076" width="10.140625" style="97" bestFit="1" customWidth="1"/>
    <col min="3077" max="3077" width="11.140625" style="97" bestFit="1" customWidth="1"/>
    <col min="3078" max="3078" width="11.42578125" style="97" bestFit="1" customWidth="1"/>
    <col min="3079" max="3079" width="11.140625" style="97" bestFit="1" customWidth="1"/>
    <col min="3080" max="3080" width="6" style="97" bestFit="1" customWidth="1"/>
    <col min="3081" max="3081" width="14.28515625" style="97" bestFit="1" customWidth="1"/>
    <col min="3082" max="3082" width="12.5703125" style="97" bestFit="1" customWidth="1"/>
    <col min="3083" max="3083" width="6" style="97" bestFit="1" customWidth="1"/>
    <col min="3084" max="3084" width="15.140625" style="97" bestFit="1" customWidth="1"/>
    <col min="3085" max="3085" width="13" style="97" customWidth="1"/>
    <col min="3086" max="3086" width="12" style="97" customWidth="1"/>
    <col min="3087" max="3087" width="12.140625" style="97" bestFit="1" customWidth="1"/>
    <col min="3088" max="3088" width="11.42578125" style="97" bestFit="1" customWidth="1"/>
    <col min="3089" max="3089" width="11.140625" style="97" bestFit="1" customWidth="1"/>
    <col min="3090" max="3090" width="8.28515625" style="97" bestFit="1" customWidth="1"/>
    <col min="3091" max="3091" width="14.28515625" style="97" bestFit="1" customWidth="1"/>
    <col min="3092" max="3092" width="12.5703125" style="97" bestFit="1" customWidth="1"/>
    <col min="3093" max="3093" width="6" style="97" customWidth="1"/>
    <col min="3094" max="3094" width="15.140625" style="97" bestFit="1" customWidth="1"/>
    <col min="3095" max="3095" width="14.42578125" style="97" bestFit="1" customWidth="1"/>
    <col min="3096" max="3096" width="14" style="97" bestFit="1" customWidth="1"/>
    <col min="3097" max="3097" width="11.140625" style="97" bestFit="1" customWidth="1"/>
    <col min="3098" max="3098" width="11.42578125" style="97" bestFit="1" customWidth="1"/>
    <col min="3099" max="3099" width="11.140625" style="97" bestFit="1" customWidth="1"/>
    <col min="3100" max="3100" width="6" style="97" bestFit="1" customWidth="1"/>
    <col min="3101" max="3101" width="14.28515625" style="97" bestFit="1" customWidth="1"/>
    <col min="3102" max="3102" width="12.5703125" style="97" bestFit="1" customWidth="1"/>
    <col min="3103" max="3328" width="9.140625" style="97"/>
    <col min="3329" max="3329" width="6" style="97" bestFit="1" customWidth="1"/>
    <col min="3330" max="3330" width="15.140625" style="97" bestFit="1" customWidth="1"/>
    <col min="3331" max="3331" width="11.140625" style="97" bestFit="1" customWidth="1"/>
    <col min="3332" max="3332" width="10.140625" style="97" bestFit="1" customWidth="1"/>
    <col min="3333" max="3333" width="11.140625" style="97" bestFit="1" customWidth="1"/>
    <col min="3334" max="3334" width="11.42578125" style="97" bestFit="1" customWidth="1"/>
    <col min="3335" max="3335" width="11.140625" style="97" bestFit="1" customWidth="1"/>
    <col min="3336" max="3336" width="6" style="97" bestFit="1" customWidth="1"/>
    <col min="3337" max="3337" width="14.28515625" style="97" bestFit="1" customWidth="1"/>
    <col min="3338" max="3338" width="12.5703125" style="97" bestFit="1" customWidth="1"/>
    <col min="3339" max="3339" width="6" style="97" bestFit="1" customWidth="1"/>
    <col min="3340" max="3340" width="15.140625" style="97" bestFit="1" customWidth="1"/>
    <col min="3341" max="3341" width="13" style="97" customWidth="1"/>
    <col min="3342" max="3342" width="12" style="97" customWidth="1"/>
    <col min="3343" max="3343" width="12.140625" style="97" bestFit="1" customWidth="1"/>
    <col min="3344" max="3344" width="11.42578125" style="97" bestFit="1" customWidth="1"/>
    <col min="3345" max="3345" width="11.140625" style="97" bestFit="1" customWidth="1"/>
    <col min="3346" max="3346" width="8.28515625" style="97" bestFit="1" customWidth="1"/>
    <col min="3347" max="3347" width="14.28515625" style="97" bestFit="1" customWidth="1"/>
    <col min="3348" max="3348" width="12.5703125" style="97" bestFit="1" customWidth="1"/>
    <col min="3349" max="3349" width="6" style="97" customWidth="1"/>
    <col min="3350" max="3350" width="15.140625" style="97" bestFit="1" customWidth="1"/>
    <col min="3351" max="3351" width="14.42578125" style="97" bestFit="1" customWidth="1"/>
    <col min="3352" max="3352" width="14" style="97" bestFit="1" customWidth="1"/>
    <col min="3353" max="3353" width="11.140625" style="97" bestFit="1" customWidth="1"/>
    <col min="3354" max="3354" width="11.42578125" style="97" bestFit="1" customWidth="1"/>
    <col min="3355" max="3355" width="11.140625" style="97" bestFit="1" customWidth="1"/>
    <col min="3356" max="3356" width="6" style="97" bestFit="1" customWidth="1"/>
    <col min="3357" max="3357" width="14.28515625" style="97" bestFit="1" customWidth="1"/>
    <col min="3358" max="3358" width="12.5703125" style="97" bestFit="1" customWidth="1"/>
    <col min="3359" max="3584" width="9.140625" style="97"/>
    <col min="3585" max="3585" width="6" style="97" bestFit="1" customWidth="1"/>
    <col min="3586" max="3586" width="15.140625" style="97" bestFit="1" customWidth="1"/>
    <col min="3587" max="3587" width="11.140625" style="97" bestFit="1" customWidth="1"/>
    <col min="3588" max="3588" width="10.140625" style="97" bestFit="1" customWidth="1"/>
    <col min="3589" max="3589" width="11.140625" style="97" bestFit="1" customWidth="1"/>
    <col min="3590" max="3590" width="11.42578125" style="97" bestFit="1" customWidth="1"/>
    <col min="3591" max="3591" width="11.140625" style="97" bestFit="1" customWidth="1"/>
    <col min="3592" max="3592" width="6" style="97" bestFit="1" customWidth="1"/>
    <col min="3593" max="3593" width="14.28515625" style="97" bestFit="1" customWidth="1"/>
    <col min="3594" max="3594" width="12.5703125" style="97" bestFit="1" customWidth="1"/>
    <col min="3595" max="3595" width="6" style="97" bestFit="1" customWidth="1"/>
    <col min="3596" max="3596" width="15.140625" style="97" bestFit="1" customWidth="1"/>
    <col min="3597" max="3597" width="13" style="97" customWidth="1"/>
    <col min="3598" max="3598" width="12" style="97" customWidth="1"/>
    <col min="3599" max="3599" width="12.140625" style="97" bestFit="1" customWidth="1"/>
    <col min="3600" max="3600" width="11.42578125" style="97" bestFit="1" customWidth="1"/>
    <col min="3601" max="3601" width="11.140625" style="97" bestFit="1" customWidth="1"/>
    <col min="3602" max="3602" width="8.28515625" style="97" bestFit="1" customWidth="1"/>
    <col min="3603" max="3603" width="14.28515625" style="97" bestFit="1" customWidth="1"/>
    <col min="3604" max="3604" width="12.5703125" style="97" bestFit="1" customWidth="1"/>
    <col min="3605" max="3605" width="6" style="97" customWidth="1"/>
    <col min="3606" max="3606" width="15.140625" style="97" bestFit="1" customWidth="1"/>
    <col min="3607" max="3607" width="14.42578125" style="97" bestFit="1" customWidth="1"/>
    <col min="3608" max="3608" width="14" style="97" bestFit="1" customWidth="1"/>
    <col min="3609" max="3609" width="11.140625" style="97" bestFit="1" customWidth="1"/>
    <col min="3610" max="3610" width="11.42578125" style="97" bestFit="1" customWidth="1"/>
    <col min="3611" max="3611" width="11.140625" style="97" bestFit="1" customWidth="1"/>
    <col min="3612" max="3612" width="6" style="97" bestFit="1" customWidth="1"/>
    <col min="3613" max="3613" width="14.28515625" style="97" bestFit="1" customWidth="1"/>
    <col min="3614" max="3614" width="12.5703125" style="97" bestFit="1" customWidth="1"/>
    <col min="3615" max="3840" width="9.140625" style="97"/>
    <col min="3841" max="3841" width="6" style="97" bestFit="1" customWidth="1"/>
    <col min="3842" max="3842" width="15.140625" style="97" bestFit="1" customWidth="1"/>
    <col min="3843" max="3843" width="11.140625" style="97" bestFit="1" customWidth="1"/>
    <col min="3844" max="3844" width="10.140625" style="97" bestFit="1" customWidth="1"/>
    <col min="3845" max="3845" width="11.140625" style="97" bestFit="1" customWidth="1"/>
    <col min="3846" max="3846" width="11.42578125" style="97" bestFit="1" customWidth="1"/>
    <col min="3847" max="3847" width="11.140625" style="97" bestFit="1" customWidth="1"/>
    <col min="3848" max="3848" width="6" style="97" bestFit="1" customWidth="1"/>
    <col min="3849" max="3849" width="14.28515625" style="97" bestFit="1" customWidth="1"/>
    <col min="3850" max="3850" width="12.5703125" style="97" bestFit="1" customWidth="1"/>
    <col min="3851" max="3851" width="6" style="97" bestFit="1" customWidth="1"/>
    <col min="3852" max="3852" width="15.140625" style="97" bestFit="1" customWidth="1"/>
    <col min="3853" max="3853" width="13" style="97" customWidth="1"/>
    <col min="3854" max="3854" width="12" style="97" customWidth="1"/>
    <col min="3855" max="3855" width="12.140625" style="97" bestFit="1" customWidth="1"/>
    <col min="3856" max="3856" width="11.42578125" style="97" bestFit="1" customWidth="1"/>
    <col min="3857" max="3857" width="11.140625" style="97" bestFit="1" customWidth="1"/>
    <col min="3858" max="3858" width="8.28515625" style="97" bestFit="1" customWidth="1"/>
    <col min="3859" max="3859" width="14.28515625" style="97" bestFit="1" customWidth="1"/>
    <col min="3860" max="3860" width="12.5703125" style="97" bestFit="1" customWidth="1"/>
    <col min="3861" max="3861" width="6" style="97" customWidth="1"/>
    <col min="3862" max="3862" width="15.140625" style="97" bestFit="1" customWidth="1"/>
    <col min="3863" max="3863" width="14.42578125" style="97" bestFit="1" customWidth="1"/>
    <col min="3864" max="3864" width="14" style="97" bestFit="1" customWidth="1"/>
    <col min="3865" max="3865" width="11.140625" style="97" bestFit="1" customWidth="1"/>
    <col min="3866" max="3866" width="11.42578125" style="97" bestFit="1" customWidth="1"/>
    <col min="3867" max="3867" width="11.140625" style="97" bestFit="1" customWidth="1"/>
    <col min="3868" max="3868" width="6" style="97" bestFit="1" customWidth="1"/>
    <col min="3869" max="3869" width="14.28515625" style="97" bestFit="1" customWidth="1"/>
    <col min="3870" max="3870" width="12.5703125" style="97" bestFit="1" customWidth="1"/>
    <col min="3871" max="4096" width="9.140625" style="97"/>
    <col min="4097" max="4097" width="6" style="97" bestFit="1" customWidth="1"/>
    <col min="4098" max="4098" width="15.140625" style="97" bestFit="1" customWidth="1"/>
    <col min="4099" max="4099" width="11.140625" style="97" bestFit="1" customWidth="1"/>
    <col min="4100" max="4100" width="10.140625" style="97" bestFit="1" customWidth="1"/>
    <col min="4101" max="4101" width="11.140625" style="97" bestFit="1" customWidth="1"/>
    <col min="4102" max="4102" width="11.42578125" style="97" bestFit="1" customWidth="1"/>
    <col min="4103" max="4103" width="11.140625" style="97" bestFit="1" customWidth="1"/>
    <col min="4104" max="4104" width="6" style="97" bestFit="1" customWidth="1"/>
    <col min="4105" max="4105" width="14.28515625" style="97" bestFit="1" customWidth="1"/>
    <col min="4106" max="4106" width="12.5703125" style="97" bestFit="1" customWidth="1"/>
    <col min="4107" max="4107" width="6" style="97" bestFit="1" customWidth="1"/>
    <col min="4108" max="4108" width="15.140625" style="97" bestFit="1" customWidth="1"/>
    <col min="4109" max="4109" width="13" style="97" customWidth="1"/>
    <col min="4110" max="4110" width="12" style="97" customWidth="1"/>
    <col min="4111" max="4111" width="12.140625" style="97" bestFit="1" customWidth="1"/>
    <col min="4112" max="4112" width="11.42578125" style="97" bestFit="1" customWidth="1"/>
    <col min="4113" max="4113" width="11.140625" style="97" bestFit="1" customWidth="1"/>
    <col min="4114" max="4114" width="8.28515625" style="97" bestFit="1" customWidth="1"/>
    <col min="4115" max="4115" width="14.28515625" style="97" bestFit="1" customWidth="1"/>
    <col min="4116" max="4116" width="12.5703125" style="97" bestFit="1" customWidth="1"/>
    <col min="4117" max="4117" width="6" style="97" customWidth="1"/>
    <col min="4118" max="4118" width="15.140625" style="97" bestFit="1" customWidth="1"/>
    <col min="4119" max="4119" width="14.42578125" style="97" bestFit="1" customWidth="1"/>
    <col min="4120" max="4120" width="14" style="97" bestFit="1" customWidth="1"/>
    <col min="4121" max="4121" width="11.140625" style="97" bestFit="1" customWidth="1"/>
    <col min="4122" max="4122" width="11.42578125" style="97" bestFit="1" customWidth="1"/>
    <col min="4123" max="4123" width="11.140625" style="97" bestFit="1" customWidth="1"/>
    <col min="4124" max="4124" width="6" style="97" bestFit="1" customWidth="1"/>
    <col min="4125" max="4125" width="14.28515625" style="97" bestFit="1" customWidth="1"/>
    <col min="4126" max="4126" width="12.5703125" style="97" bestFit="1" customWidth="1"/>
    <col min="4127" max="4352" width="9.140625" style="97"/>
    <col min="4353" max="4353" width="6" style="97" bestFit="1" customWidth="1"/>
    <col min="4354" max="4354" width="15.140625" style="97" bestFit="1" customWidth="1"/>
    <col min="4355" max="4355" width="11.140625" style="97" bestFit="1" customWidth="1"/>
    <col min="4356" max="4356" width="10.140625" style="97" bestFit="1" customWidth="1"/>
    <col min="4357" max="4357" width="11.140625" style="97" bestFit="1" customWidth="1"/>
    <col min="4358" max="4358" width="11.42578125" style="97" bestFit="1" customWidth="1"/>
    <col min="4359" max="4359" width="11.140625" style="97" bestFit="1" customWidth="1"/>
    <col min="4360" max="4360" width="6" style="97" bestFit="1" customWidth="1"/>
    <col min="4361" max="4361" width="14.28515625" style="97" bestFit="1" customWidth="1"/>
    <col min="4362" max="4362" width="12.5703125" style="97" bestFit="1" customWidth="1"/>
    <col min="4363" max="4363" width="6" style="97" bestFit="1" customWidth="1"/>
    <col min="4364" max="4364" width="15.140625" style="97" bestFit="1" customWidth="1"/>
    <col min="4365" max="4365" width="13" style="97" customWidth="1"/>
    <col min="4366" max="4366" width="12" style="97" customWidth="1"/>
    <col min="4367" max="4367" width="12.140625" style="97" bestFit="1" customWidth="1"/>
    <col min="4368" max="4368" width="11.42578125" style="97" bestFit="1" customWidth="1"/>
    <col min="4369" max="4369" width="11.140625" style="97" bestFit="1" customWidth="1"/>
    <col min="4370" max="4370" width="8.28515625" style="97" bestFit="1" customWidth="1"/>
    <col min="4371" max="4371" width="14.28515625" style="97" bestFit="1" customWidth="1"/>
    <col min="4372" max="4372" width="12.5703125" style="97" bestFit="1" customWidth="1"/>
    <col min="4373" max="4373" width="6" style="97" customWidth="1"/>
    <col min="4374" max="4374" width="15.140625" style="97" bestFit="1" customWidth="1"/>
    <col min="4375" max="4375" width="14.42578125" style="97" bestFit="1" customWidth="1"/>
    <col min="4376" max="4376" width="14" style="97" bestFit="1" customWidth="1"/>
    <col min="4377" max="4377" width="11.140625" style="97" bestFit="1" customWidth="1"/>
    <col min="4378" max="4378" width="11.42578125" style="97" bestFit="1" customWidth="1"/>
    <col min="4379" max="4379" width="11.140625" style="97" bestFit="1" customWidth="1"/>
    <col min="4380" max="4380" width="6" style="97" bestFit="1" customWidth="1"/>
    <col min="4381" max="4381" width="14.28515625" style="97" bestFit="1" customWidth="1"/>
    <col min="4382" max="4382" width="12.5703125" style="97" bestFit="1" customWidth="1"/>
    <col min="4383" max="4608" width="9.140625" style="97"/>
    <col min="4609" max="4609" width="6" style="97" bestFit="1" customWidth="1"/>
    <col min="4610" max="4610" width="15.140625" style="97" bestFit="1" customWidth="1"/>
    <col min="4611" max="4611" width="11.140625" style="97" bestFit="1" customWidth="1"/>
    <col min="4612" max="4612" width="10.140625" style="97" bestFit="1" customWidth="1"/>
    <col min="4613" max="4613" width="11.140625" style="97" bestFit="1" customWidth="1"/>
    <col min="4614" max="4614" width="11.42578125" style="97" bestFit="1" customWidth="1"/>
    <col min="4615" max="4615" width="11.140625" style="97" bestFit="1" customWidth="1"/>
    <col min="4616" max="4616" width="6" style="97" bestFit="1" customWidth="1"/>
    <col min="4617" max="4617" width="14.28515625" style="97" bestFit="1" customWidth="1"/>
    <col min="4618" max="4618" width="12.5703125" style="97" bestFit="1" customWidth="1"/>
    <col min="4619" max="4619" width="6" style="97" bestFit="1" customWidth="1"/>
    <col min="4620" max="4620" width="15.140625" style="97" bestFit="1" customWidth="1"/>
    <col min="4621" max="4621" width="13" style="97" customWidth="1"/>
    <col min="4622" max="4622" width="12" style="97" customWidth="1"/>
    <col min="4623" max="4623" width="12.140625" style="97" bestFit="1" customWidth="1"/>
    <col min="4624" max="4624" width="11.42578125" style="97" bestFit="1" customWidth="1"/>
    <col min="4625" max="4625" width="11.140625" style="97" bestFit="1" customWidth="1"/>
    <col min="4626" max="4626" width="8.28515625" style="97" bestFit="1" customWidth="1"/>
    <col min="4627" max="4627" width="14.28515625" style="97" bestFit="1" customWidth="1"/>
    <col min="4628" max="4628" width="12.5703125" style="97" bestFit="1" customWidth="1"/>
    <col min="4629" max="4629" width="6" style="97" customWidth="1"/>
    <col min="4630" max="4630" width="15.140625" style="97" bestFit="1" customWidth="1"/>
    <col min="4631" max="4631" width="14.42578125" style="97" bestFit="1" customWidth="1"/>
    <col min="4632" max="4632" width="14" style="97" bestFit="1" customWidth="1"/>
    <col min="4633" max="4633" width="11.140625" style="97" bestFit="1" customWidth="1"/>
    <col min="4634" max="4634" width="11.42578125" style="97" bestFit="1" customWidth="1"/>
    <col min="4635" max="4635" width="11.140625" style="97" bestFit="1" customWidth="1"/>
    <col min="4636" max="4636" width="6" style="97" bestFit="1" customWidth="1"/>
    <col min="4637" max="4637" width="14.28515625" style="97" bestFit="1" customWidth="1"/>
    <col min="4638" max="4638" width="12.5703125" style="97" bestFit="1" customWidth="1"/>
    <col min="4639" max="4864" width="9.140625" style="97"/>
    <col min="4865" max="4865" width="6" style="97" bestFit="1" customWidth="1"/>
    <col min="4866" max="4866" width="15.140625" style="97" bestFit="1" customWidth="1"/>
    <col min="4867" max="4867" width="11.140625" style="97" bestFit="1" customWidth="1"/>
    <col min="4868" max="4868" width="10.140625" style="97" bestFit="1" customWidth="1"/>
    <col min="4869" max="4869" width="11.140625" style="97" bestFit="1" customWidth="1"/>
    <col min="4870" max="4870" width="11.42578125" style="97" bestFit="1" customWidth="1"/>
    <col min="4871" max="4871" width="11.140625" style="97" bestFit="1" customWidth="1"/>
    <col min="4872" max="4872" width="6" style="97" bestFit="1" customWidth="1"/>
    <col min="4873" max="4873" width="14.28515625" style="97" bestFit="1" customWidth="1"/>
    <col min="4874" max="4874" width="12.5703125" style="97" bestFit="1" customWidth="1"/>
    <col min="4875" max="4875" width="6" style="97" bestFit="1" customWidth="1"/>
    <col min="4876" max="4876" width="15.140625" style="97" bestFit="1" customWidth="1"/>
    <col min="4877" max="4877" width="13" style="97" customWidth="1"/>
    <col min="4878" max="4878" width="12" style="97" customWidth="1"/>
    <col min="4879" max="4879" width="12.140625" style="97" bestFit="1" customWidth="1"/>
    <col min="4880" max="4880" width="11.42578125" style="97" bestFit="1" customWidth="1"/>
    <col min="4881" max="4881" width="11.140625" style="97" bestFit="1" customWidth="1"/>
    <col min="4882" max="4882" width="8.28515625" style="97" bestFit="1" customWidth="1"/>
    <col min="4883" max="4883" width="14.28515625" style="97" bestFit="1" customWidth="1"/>
    <col min="4884" max="4884" width="12.5703125" style="97" bestFit="1" customWidth="1"/>
    <col min="4885" max="4885" width="6" style="97" customWidth="1"/>
    <col min="4886" max="4886" width="15.140625" style="97" bestFit="1" customWidth="1"/>
    <col min="4887" max="4887" width="14.42578125" style="97" bestFit="1" customWidth="1"/>
    <col min="4888" max="4888" width="14" style="97" bestFit="1" customWidth="1"/>
    <col min="4889" max="4889" width="11.140625" style="97" bestFit="1" customWidth="1"/>
    <col min="4890" max="4890" width="11.42578125" style="97" bestFit="1" customWidth="1"/>
    <col min="4891" max="4891" width="11.140625" style="97" bestFit="1" customWidth="1"/>
    <col min="4892" max="4892" width="6" style="97" bestFit="1" customWidth="1"/>
    <col min="4893" max="4893" width="14.28515625" style="97" bestFit="1" customWidth="1"/>
    <col min="4894" max="4894" width="12.5703125" style="97" bestFit="1" customWidth="1"/>
    <col min="4895" max="5120" width="9.140625" style="97"/>
    <col min="5121" max="5121" width="6" style="97" bestFit="1" customWidth="1"/>
    <col min="5122" max="5122" width="15.140625" style="97" bestFit="1" customWidth="1"/>
    <col min="5123" max="5123" width="11.140625" style="97" bestFit="1" customWidth="1"/>
    <col min="5124" max="5124" width="10.140625" style="97" bestFit="1" customWidth="1"/>
    <col min="5125" max="5125" width="11.140625" style="97" bestFit="1" customWidth="1"/>
    <col min="5126" max="5126" width="11.42578125" style="97" bestFit="1" customWidth="1"/>
    <col min="5127" max="5127" width="11.140625" style="97" bestFit="1" customWidth="1"/>
    <col min="5128" max="5128" width="6" style="97" bestFit="1" customWidth="1"/>
    <col min="5129" max="5129" width="14.28515625" style="97" bestFit="1" customWidth="1"/>
    <col min="5130" max="5130" width="12.5703125" style="97" bestFit="1" customWidth="1"/>
    <col min="5131" max="5131" width="6" style="97" bestFit="1" customWidth="1"/>
    <col min="5132" max="5132" width="15.140625" style="97" bestFit="1" customWidth="1"/>
    <col min="5133" max="5133" width="13" style="97" customWidth="1"/>
    <col min="5134" max="5134" width="12" style="97" customWidth="1"/>
    <col min="5135" max="5135" width="12.140625" style="97" bestFit="1" customWidth="1"/>
    <col min="5136" max="5136" width="11.42578125" style="97" bestFit="1" customWidth="1"/>
    <col min="5137" max="5137" width="11.140625" style="97" bestFit="1" customWidth="1"/>
    <col min="5138" max="5138" width="8.28515625" style="97" bestFit="1" customWidth="1"/>
    <col min="5139" max="5139" width="14.28515625" style="97" bestFit="1" customWidth="1"/>
    <col min="5140" max="5140" width="12.5703125" style="97" bestFit="1" customWidth="1"/>
    <col min="5141" max="5141" width="6" style="97" customWidth="1"/>
    <col min="5142" max="5142" width="15.140625" style="97" bestFit="1" customWidth="1"/>
    <col min="5143" max="5143" width="14.42578125" style="97" bestFit="1" customWidth="1"/>
    <col min="5144" max="5144" width="14" style="97" bestFit="1" customWidth="1"/>
    <col min="5145" max="5145" width="11.140625" style="97" bestFit="1" customWidth="1"/>
    <col min="5146" max="5146" width="11.42578125" style="97" bestFit="1" customWidth="1"/>
    <col min="5147" max="5147" width="11.140625" style="97" bestFit="1" customWidth="1"/>
    <col min="5148" max="5148" width="6" style="97" bestFit="1" customWidth="1"/>
    <col min="5149" max="5149" width="14.28515625" style="97" bestFit="1" customWidth="1"/>
    <col min="5150" max="5150" width="12.5703125" style="97" bestFit="1" customWidth="1"/>
    <col min="5151" max="5376" width="9.140625" style="97"/>
    <col min="5377" max="5377" width="6" style="97" bestFit="1" customWidth="1"/>
    <col min="5378" max="5378" width="15.140625" style="97" bestFit="1" customWidth="1"/>
    <col min="5379" max="5379" width="11.140625" style="97" bestFit="1" customWidth="1"/>
    <col min="5380" max="5380" width="10.140625" style="97" bestFit="1" customWidth="1"/>
    <col min="5381" max="5381" width="11.140625" style="97" bestFit="1" customWidth="1"/>
    <col min="5382" max="5382" width="11.42578125" style="97" bestFit="1" customWidth="1"/>
    <col min="5383" max="5383" width="11.140625" style="97" bestFit="1" customWidth="1"/>
    <col min="5384" max="5384" width="6" style="97" bestFit="1" customWidth="1"/>
    <col min="5385" max="5385" width="14.28515625" style="97" bestFit="1" customWidth="1"/>
    <col min="5386" max="5386" width="12.5703125" style="97" bestFit="1" customWidth="1"/>
    <col min="5387" max="5387" width="6" style="97" bestFit="1" customWidth="1"/>
    <col min="5388" max="5388" width="15.140625" style="97" bestFit="1" customWidth="1"/>
    <col min="5389" max="5389" width="13" style="97" customWidth="1"/>
    <col min="5390" max="5390" width="12" style="97" customWidth="1"/>
    <col min="5391" max="5391" width="12.140625" style="97" bestFit="1" customWidth="1"/>
    <col min="5392" max="5392" width="11.42578125" style="97" bestFit="1" customWidth="1"/>
    <col min="5393" max="5393" width="11.140625" style="97" bestFit="1" customWidth="1"/>
    <col min="5394" max="5394" width="8.28515625" style="97" bestFit="1" customWidth="1"/>
    <col min="5395" max="5395" width="14.28515625" style="97" bestFit="1" customWidth="1"/>
    <col min="5396" max="5396" width="12.5703125" style="97" bestFit="1" customWidth="1"/>
    <col min="5397" max="5397" width="6" style="97" customWidth="1"/>
    <col min="5398" max="5398" width="15.140625" style="97" bestFit="1" customWidth="1"/>
    <col min="5399" max="5399" width="14.42578125" style="97" bestFit="1" customWidth="1"/>
    <col min="5400" max="5400" width="14" style="97" bestFit="1" customWidth="1"/>
    <col min="5401" max="5401" width="11.140625" style="97" bestFit="1" customWidth="1"/>
    <col min="5402" max="5402" width="11.42578125" style="97" bestFit="1" customWidth="1"/>
    <col min="5403" max="5403" width="11.140625" style="97" bestFit="1" customWidth="1"/>
    <col min="5404" max="5404" width="6" style="97" bestFit="1" customWidth="1"/>
    <col min="5405" max="5405" width="14.28515625" style="97" bestFit="1" customWidth="1"/>
    <col min="5406" max="5406" width="12.5703125" style="97" bestFit="1" customWidth="1"/>
    <col min="5407" max="5632" width="9.140625" style="97"/>
    <col min="5633" max="5633" width="6" style="97" bestFit="1" customWidth="1"/>
    <col min="5634" max="5634" width="15.140625" style="97" bestFit="1" customWidth="1"/>
    <col min="5635" max="5635" width="11.140625" style="97" bestFit="1" customWidth="1"/>
    <col min="5636" max="5636" width="10.140625" style="97" bestFit="1" customWidth="1"/>
    <col min="5637" max="5637" width="11.140625" style="97" bestFit="1" customWidth="1"/>
    <col min="5638" max="5638" width="11.42578125" style="97" bestFit="1" customWidth="1"/>
    <col min="5639" max="5639" width="11.140625" style="97" bestFit="1" customWidth="1"/>
    <col min="5640" max="5640" width="6" style="97" bestFit="1" customWidth="1"/>
    <col min="5641" max="5641" width="14.28515625" style="97" bestFit="1" customWidth="1"/>
    <col min="5642" max="5642" width="12.5703125" style="97" bestFit="1" customWidth="1"/>
    <col min="5643" max="5643" width="6" style="97" bestFit="1" customWidth="1"/>
    <col min="5644" max="5644" width="15.140625" style="97" bestFit="1" customWidth="1"/>
    <col min="5645" max="5645" width="13" style="97" customWidth="1"/>
    <col min="5646" max="5646" width="12" style="97" customWidth="1"/>
    <col min="5647" max="5647" width="12.140625" style="97" bestFit="1" customWidth="1"/>
    <col min="5648" max="5648" width="11.42578125" style="97" bestFit="1" customWidth="1"/>
    <col min="5649" max="5649" width="11.140625" style="97" bestFit="1" customWidth="1"/>
    <col min="5650" max="5650" width="8.28515625" style="97" bestFit="1" customWidth="1"/>
    <col min="5651" max="5651" width="14.28515625" style="97" bestFit="1" customWidth="1"/>
    <col min="5652" max="5652" width="12.5703125" style="97" bestFit="1" customWidth="1"/>
    <col min="5653" max="5653" width="6" style="97" customWidth="1"/>
    <col min="5654" max="5654" width="15.140625" style="97" bestFit="1" customWidth="1"/>
    <col min="5655" max="5655" width="14.42578125" style="97" bestFit="1" customWidth="1"/>
    <col min="5656" max="5656" width="14" style="97" bestFit="1" customWidth="1"/>
    <col min="5657" max="5657" width="11.140625" style="97" bestFit="1" customWidth="1"/>
    <col min="5658" max="5658" width="11.42578125" style="97" bestFit="1" customWidth="1"/>
    <col min="5659" max="5659" width="11.140625" style="97" bestFit="1" customWidth="1"/>
    <col min="5660" max="5660" width="6" style="97" bestFit="1" customWidth="1"/>
    <col min="5661" max="5661" width="14.28515625" style="97" bestFit="1" customWidth="1"/>
    <col min="5662" max="5662" width="12.5703125" style="97" bestFit="1" customWidth="1"/>
    <col min="5663" max="5888" width="9.140625" style="97"/>
    <col min="5889" max="5889" width="6" style="97" bestFit="1" customWidth="1"/>
    <col min="5890" max="5890" width="15.140625" style="97" bestFit="1" customWidth="1"/>
    <col min="5891" max="5891" width="11.140625" style="97" bestFit="1" customWidth="1"/>
    <col min="5892" max="5892" width="10.140625" style="97" bestFit="1" customWidth="1"/>
    <col min="5893" max="5893" width="11.140625" style="97" bestFit="1" customWidth="1"/>
    <col min="5894" max="5894" width="11.42578125" style="97" bestFit="1" customWidth="1"/>
    <col min="5895" max="5895" width="11.140625" style="97" bestFit="1" customWidth="1"/>
    <col min="5896" max="5896" width="6" style="97" bestFit="1" customWidth="1"/>
    <col min="5897" max="5897" width="14.28515625" style="97" bestFit="1" customWidth="1"/>
    <col min="5898" max="5898" width="12.5703125" style="97" bestFit="1" customWidth="1"/>
    <col min="5899" max="5899" width="6" style="97" bestFit="1" customWidth="1"/>
    <col min="5900" max="5900" width="15.140625" style="97" bestFit="1" customWidth="1"/>
    <col min="5901" max="5901" width="13" style="97" customWidth="1"/>
    <col min="5902" max="5902" width="12" style="97" customWidth="1"/>
    <col min="5903" max="5903" width="12.140625" style="97" bestFit="1" customWidth="1"/>
    <col min="5904" max="5904" width="11.42578125" style="97" bestFit="1" customWidth="1"/>
    <col min="5905" max="5905" width="11.140625" style="97" bestFit="1" customWidth="1"/>
    <col min="5906" max="5906" width="8.28515625" style="97" bestFit="1" customWidth="1"/>
    <col min="5907" max="5907" width="14.28515625" style="97" bestFit="1" customWidth="1"/>
    <col min="5908" max="5908" width="12.5703125" style="97" bestFit="1" customWidth="1"/>
    <col min="5909" max="5909" width="6" style="97" customWidth="1"/>
    <col min="5910" max="5910" width="15.140625" style="97" bestFit="1" customWidth="1"/>
    <col min="5911" max="5911" width="14.42578125" style="97" bestFit="1" customWidth="1"/>
    <col min="5912" max="5912" width="14" style="97" bestFit="1" customWidth="1"/>
    <col min="5913" max="5913" width="11.140625" style="97" bestFit="1" customWidth="1"/>
    <col min="5914" max="5914" width="11.42578125" style="97" bestFit="1" customWidth="1"/>
    <col min="5915" max="5915" width="11.140625" style="97" bestFit="1" customWidth="1"/>
    <col min="5916" max="5916" width="6" style="97" bestFit="1" customWidth="1"/>
    <col min="5917" max="5917" width="14.28515625" style="97" bestFit="1" customWidth="1"/>
    <col min="5918" max="5918" width="12.5703125" style="97" bestFit="1" customWidth="1"/>
    <col min="5919" max="6144" width="9.140625" style="97"/>
    <col min="6145" max="6145" width="6" style="97" bestFit="1" customWidth="1"/>
    <col min="6146" max="6146" width="15.140625" style="97" bestFit="1" customWidth="1"/>
    <col min="6147" max="6147" width="11.140625" style="97" bestFit="1" customWidth="1"/>
    <col min="6148" max="6148" width="10.140625" style="97" bestFit="1" customWidth="1"/>
    <col min="6149" max="6149" width="11.140625" style="97" bestFit="1" customWidth="1"/>
    <col min="6150" max="6150" width="11.42578125" style="97" bestFit="1" customWidth="1"/>
    <col min="6151" max="6151" width="11.140625" style="97" bestFit="1" customWidth="1"/>
    <col min="6152" max="6152" width="6" style="97" bestFit="1" customWidth="1"/>
    <col min="6153" max="6153" width="14.28515625" style="97" bestFit="1" customWidth="1"/>
    <col min="6154" max="6154" width="12.5703125" style="97" bestFit="1" customWidth="1"/>
    <col min="6155" max="6155" width="6" style="97" bestFit="1" customWidth="1"/>
    <col min="6156" max="6156" width="15.140625" style="97" bestFit="1" customWidth="1"/>
    <col min="6157" max="6157" width="13" style="97" customWidth="1"/>
    <col min="6158" max="6158" width="12" style="97" customWidth="1"/>
    <col min="6159" max="6159" width="12.140625" style="97" bestFit="1" customWidth="1"/>
    <col min="6160" max="6160" width="11.42578125" style="97" bestFit="1" customWidth="1"/>
    <col min="6161" max="6161" width="11.140625" style="97" bestFit="1" customWidth="1"/>
    <col min="6162" max="6162" width="8.28515625" style="97" bestFit="1" customWidth="1"/>
    <col min="6163" max="6163" width="14.28515625" style="97" bestFit="1" customWidth="1"/>
    <col min="6164" max="6164" width="12.5703125" style="97" bestFit="1" customWidth="1"/>
    <col min="6165" max="6165" width="6" style="97" customWidth="1"/>
    <col min="6166" max="6166" width="15.140625" style="97" bestFit="1" customWidth="1"/>
    <col min="6167" max="6167" width="14.42578125" style="97" bestFit="1" customWidth="1"/>
    <col min="6168" max="6168" width="14" style="97" bestFit="1" customWidth="1"/>
    <col min="6169" max="6169" width="11.140625" style="97" bestFit="1" customWidth="1"/>
    <col min="6170" max="6170" width="11.42578125" style="97" bestFit="1" customWidth="1"/>
    <col min="6171" max="6171" width="11.140625" style="97" bestFit="1" customWidth="1"/>
    <col min="6172" max="6172" width="6" style="97" bestFit="1" customWidth="1"/>
    <col min="6173" max="6173" width="14.28515625" style="97" bestFit="1" customWidth="1"/>
    <col min="6174" max="6174" width="12.5703125" style="97" bestFit="1" customWidth="1"/>
    <col min="6175" max="6400" width="9.140625" style="97"/>
    <col min="6401" max="6401" width="6" style="97" bestFit="1" customWidth="1"/>
    <col min="6402" max="6402" width="15.140625" style="97" bestFit="1" customWidth="1"/>
    <col min="6403" max="6403" width="11.140625" style="97" bestFit="1" customWidth="1"/>
    <col min="6404" max="6404" width="10.140625" style="97" bestFit="1" customWidth="1"/>
    <col min="6405" max="6405" width="11.140625" style="97" bestFit="1" customWidth="1"/>
    <col min="6406" max="6406" width="11.42578125" style="97" bestFit="1" customWidth="1"/>
    <col min="6407" max="6407" width="11.140625" style="97" bestFit="1" customWidth="1"/>
    <col min="6408" max="6408" width="6" style="97" bestFit="1" customWidth="1"/>
    <col min="6409" max="6409" width="14.28515625" style="97" bestFit="1" customWidth="1"/>
    <col min="6410" max="6410" width="12.5703125" style="97" bestFit="1" customWidth="1"/>
    <col min="6411" max="6411" width="6" style="97" bestFit="1" customWidth="1"/>
    <col min="6412" max="6412" width="15.140625" style="97" bestFit="1" customWidth="1"/>
    <col min="6413" max="6413" width="13" style="97" customWidth="1"/>
    <col min="6414" max="6414" width="12" style="97" customWidth="1"/>
    <col min="6415" max="6415" width="12.140625" style="97" bestFit="1" customWidth="1"/>
    <col min="6416" max="6416" width="11.42578125" style="97" bestFit="1" customWidth="1"/>
    <col min="6417" max="6417" width="11.140625" style="97" bestFit="1" customWidth="1"/>
    <col min="6418" max="6418" width="8.28515625" style="97" bestFit="1" customWidth="1"/>
    <col min="6419" max="6419" width="14.28515625" style="97" bestFit="1" customWidth="1"/>
    <col min="6420" max="6420" width="12.5703125" style="97" bestFit="1" customWidth="1"/>
    <col min="6421" max="6421" width="6" style="97" customWidth="1"/>
    <col min="6422" max="6422" width="15.140625" style="97" bestFit="1" customWidth="1"/>
    <col min="6423" max="6423" width="14.42578125" style="97" bestFit="1" customWidth="1"/>
    <col min="6424" max="6424" width="14" style="97" bestFit="1" customWidth="1"/>
    <col min="6425" max="6425" width="11.140625" style="97" bestFit="1" customWidth="1"/>
    <col min="6426" max="6426" width="11.42578125" style="97" bestFit="1" customWidth="1"/>
    <col min="6427" max="6427" width="11.140625" style="97" bestFit="1" customWidth="1"/>
    <col min="6428" max="6428" width="6" style="97" bestFit="1" customWidth="1"/>
    <col min="6429" max="6429" width="14.28515625" style="97" bestFit="1" customWidth="1"/>
    <col min="6430" max="6430" width="12.5703125" style="97" bestFit="1" customWidth="1"/>
    <col min="6431" max="6656" width="9.140625" style="97"/>
    <col min="6657" max="6657" width="6" style="97" bestFit="1" customWidth="1"/>
    <col min="6658" max="6658" width="15.140625" style="97" bestFit="1" customWidth="1"/>
    <col min="6659" max="6659" width="11.140625" style="97" bestFit="1" customWidth="1"/>
    <col min="6660" max="6660" width="10.140625" style="97" bestFit="1" customWidth="1"/>
    <col min="6661" max="6661" width="11.140625" style="97" bestFit="1" customWidth="1"/>
    <col min="6662" max="6662" width="11.42578125" style="97" bestFit="1" customWidth="1"/>
    <col min="6663" max="6663" width="11.140625" style="97" bestFit="1" customWidth="1"/>
    <col min="6664" max="6664" width="6" style="97" bestFit="1" customWidth="1"/>
    <col min="6665" max="6665" width="14.28515625" style="97" bestFit="1" customWidth="1"/>
    <col min="6666" max="6666" width="12.5703125" style="97" bestFit="1" customWidth="1"/>
    <col min="6667" max="6667" width="6" style="97" bestFit="1" customWidth="1"/>
    <col min="6668" max="6668" width="15.140625" style="97" bestFit="1" customWidth="1"/>
    <col min="6669" max="6669" width="13" style="97" customWidth="1"/>
    <col min="6670" max="6670" width="12" style="97" customWidth="1"/>
    <col min="6671" max="6671" width="12.140625" style="97" bestFit="1" customWidth="1"/>
    <col min="6672" max="6672" width="11.42578125" style="97" bestFit="1" customWidth="1"/>
    <col min="6673" max="6673" width="11.140625" style="97" bestFit="1" customWidth="1"/>
    <col min="6674" max="6674" width="8.28515625" style="97" bestFit="1" customWidth="1"/>
    <col min="6675" max="6675" width="14.28515625" style="97" bestFit="1" customWidth="1"/>
    <col min="6676" max="6676" width="12.5703125" style="97" bestFit="1" customWidth="1"/>
    <col min="6677" max="6677" width="6" style="97" customWidth="1"/>
    <col min="6678" max="6678" width="15.140625" style="97" bestFit="1" customWidth="1"/>
    <col min="6679" max="6679" width="14.42578125" style="97" bestFit="1" customWidth="1"/>
    <col min="6680" max="6680" width="14" style="97" bestFit="1" customWidth="1"/>
    <col min="6681" max="6681" width="11.140625" style="97" bestFit="1" customWidth="1"/>
    <col min="6682" max="6682" width="11.42578125" style="97" bestFit="1" customWidth="1"/>
    <col min="6683" max="6683" width="11.140625" style="97" bestFit="1" customWidth="1"/>
    <col min="6684" max="6684" width="6" style="97" bestFit="1" customWidth="1"/>
    <col min="6685" max="6685" width="14.28515625" style="97" bestFit="1" customWidth="1"/>
    <col min="6686" max="6686" width="12.5703125" style="97" bestFit="1" customWidth="1"/>
    <col min="6687" max="6912" width="9.140625" style="97"/>
    <col min="6913" max="6913" width="6" style="97" bestFit="1" customWidth="1"/>
    <col min="6914" max="6914" width="15.140625" style="97" bestFit="1" customWidth="1"/>
    <col min="6915" max="6915" width="11.140625" style="97" bestFit="1" customWidth="1"/>
    <col min="6916" max="6916" width="10.140625" style="97" bestFit="1" customWidth="1"/>
    <col min="6917" max="6917" width="11.140625" style="97" bestFit="1" customWidth="1"/>
    <col min="6918" max="6918" width="11.42578125" style="97" bestFit="1" customWidth="1"/>
    <col min="6919" max="6919" width="11.140625" style="97" bestFit="1" customWidth="1"/>
    <col min="6920" max="6920" width="6" style="97" bestFit="1" customWidth="1"/>
    <col min="6921" max="6921" width="14.28515625" style="97" bestFit="1" customWidth="1"/>
    <col min="6922" max="6922" width="12.5703125" style="97" bestFit="1" customWidth="1"/>
    <col min="6923" max="6923" width="6" style="97" bestFit="1" customWidth="1"/>
    <col min="6924" max="6924" width="15.140625" style="97" bestFit="1" customWidth="1"/>
    <col min="6925" max="6925" width="13" style="97" customWidth="1"/>
    <col min="6926" max="6926" width="12" style="97" customWidth="1"/>
    <col min="6927" max="6927" width="12.140625" style="97" bestFit="1" customWidth="1"/>
    <col min="6928" max="6928" width="11.42578125" style="97" bestFit="1" customWidth="1"/>
    <col min="6929" max="6929" width="11.140625" style="97" bestFit="1" customWidth="1"/>
    <col min="6930" max="6930" width="8.28515625" style="97" bestFit="1" customWidth="1"/>
    <col min="6931" max="6931" width="14.28515625" style="97" bestFit="1" customWidth="1"/>
    <col min="6932" max="6932" width="12.5703125" style="97" bestFit="1" customWidth="1"/>
    <col min="6933" max="6933" width="6" style="97" customWidth="1"/>
    <col min="6934" max="6934" width="15.140625" style="97" bestFit="1" customWidth="1"/>
    <col min="6935" max="6935" width="14.42578125" style="97" bestFit="1" customWidth="1"/>
    <col min="6936" max="6936" width="14" style="97" bestFit="1" customWidth="1"/>
    <col min="6937" max="6937" width="11.140625" style="97" bestFit="1" customWidth="1"/>
    <col min="6938" max="6938" width="11.42578125" style="97" bestFit="1" customWidth="1"/>
    <col min="6939" max="6939" width="11.140625" style="97" bestFit="1" customWidth="1"/>
    <col min="6940" max="6940" width="6" style="97" bestFit="1" customWidth="1"/>
    <col min="6941" max="6941" width="14.28515625" style="97" bestFit="1" customWidth="1"/>
    <col min="6942" max="6942" width="12.5703125" style="97" bestFit="1" customWidth="1"/>
    <col min="6943" max="7168" width="9.140625" style="97"/>
    <col min="7169" max="7169" width="6" style="97" bestFit="1" customWidth="1"/>
    <col min="7170" max="7170" width="15.140625" style="97" bestFit="1" customWidth="1"/>
    <col min="7171" max="7171" width="11.140625" style="97" bestFit="1" customWidth="1"/>
    <col min="7172" max="7172" width="10.140625" style="97" bestFit="1" customWidth="1"/>
    <col min="7173" max="7173" width="11.140625" style="97" bestFit="1" customWidth="1"/>
    <col min="7174" max="7174" width="11.42578125" style="97" bestFit="1" customWidth="1"/>
    <col min="7175" max="7175" width="11.140625" style="97" bestFit="1" customWidth="1"/>
    <col min="7176" max="7176" width="6" style="97" bestFit="1" customWidth="1"/>
    <col min="7177" max="7177" width="14.28515625" style="97" bestFit="1" customWidth="1"/>
    <col min="7178" max="7178" width="12.5703125" style="97" bestFit="1" customWidth="1"/>
    <col min="7179" max="7179" width="6" style="97" bestFit="1" customWidth="1"/>
    <col min="7180" max="7180" width="15.140625" style="97" bestFit="1" customWidth="1"/>
    <col min="7181" max="7181" width="13" style="97" customWidth="1"/>
    <col min="7182" max="7182" width="12" style="97" customWidth="1"/>
    <col min="7183" max="7183" width="12.140625" style="97" bestFit="1" customWidth="1"/>
    <col min="7184" max="7184" width="11.42578125" style="97" bestFit="1" customWidth="1"/>
    <col min="7185" max="7185" width="11.140625" style="97" bestFit="1" customWidth="1"/>
    <col min="7186" max="7186" width="8.28515625" style="97" bestFit="1" customWidth="1"/>
    <col min="7187" max="7187" width="14.28515625" style="97" bestFit="1" customWidth="1"/>
    <col min="7188" max="7188" width="12.5703125" style="97" bestFit="1" customWidth="1"/>
    <col min="7189" max="7189" width="6" style="97" customWidth="1"/>
    <col min="7190" max="7190" width="15.140625" style="97" bestFit="1" customWidth="1"/>
    <col min="7191" max="7191" width="14.42578125" style="97" bestFit="1" customWidth="1"/>
    <col min="7192" max="7192" width="14" style="97" bestFit="1" customWidth="1"/>
    <col min="7193" max="7193" width="11.140625" style="97" bestFit="1" customWidth="1"/>
    <col min="7194" max="7194" width="11.42578125" style="97" bestFit="1" customWidth="1"/>
    <col min="7195" max="7195" width="11.140625" style="97" bestFit="1" customWidth="1"/>
    <col min="7196" max="7196" width="6" style="97" bestFit="1" customWidth="1"/>
    <col min="7197" max="7197" width="14.28515625" style="97" bestFit="1" customWidth="1"/>
    <col min="7198" max="7198" width="12.5703125" style="97" bestFit="1" customWidth="1"/>
    <col min="7199" max="7424" width="9.140625" style="97"/>
    <col min="7425" max="7425" width="6" style="97" bestFit="1" customWidth="1"/>
    <col min="7426" max="7426" width="15.140625" style="97" bestFit="1" customWidth="1"/>
    <col min="7427" max="7427" width="11.140625" style="97" bestFit="1" customWidth="1"/>
    <col min="7428" max="7428" width="10.140625" style="97" bestFit="1" customWidth="1"/>
    <col min="7429" max="7429" width="11.140625" style="97" bestFit="1" customWidth="1"/>
    <col min="7430" max="7430" width="11.42578125" style="97" bestFit="1" customWidth="1"/>
    <col min="7431" max="7431" width="11.140625" style="97" bestFit="1" customWidth="1"/>
    <col min="7432" max="7432" width="6" style="97" bestFit="1" customWidth="1"/>
    <col min="7433" max="7433" width="14.28515625" style="97" bestFit="1" customWidth="1"/>
    <col min="7434" max="7434" width="12.5703125" style="97" bestFit="1" customWidth="1"/>
    <col min="7435" max="7435" width="6" style="97" bestFit="1" customWidth="1"/>
    <col min="7436" max="7436" width="15.140625" style="97" bestFit="1" customWidth="1"/>
    <col min="7437" max="7437" width="13" style="97" customWidth="1"/>
    <col min="7438" max="7438" width="12" style="97" customWidth="1"/>
    <col min="7439" max="7439" width="12.140625" style="97" bestFit="1" customWidth="1"/>
    <col min="7440" max="7440" width="11.42578125" style="97" bestFit="1" customWidth="1"/>
    <col min="7441" max="7441" width="11.140625" style="97" bestFit="1" customWidth="1"/>
    <col min="7442" max="7442" width="8.28515625" style="97" bestFit="1" customWidth="1"/>
    <col min="7443" max="7443" width="14.28515625" style="97" bestFit="1" customWidth="1"/>
    <col min="7444" max="7444" width="12.5703125" style="97" bestFit="1" customWidth="1"/>
    <col min="7445" max="7445" width="6" style="97" customWidth="1"/>
    <col min="7446" max="7446" width="15.140625" style="97" bestFit="1" customWidth="1"/>
    <col min="7447" max="7447" width="14.42578125" style="97" bestFit="1" customWidth="1"/>
    <col min="7448" max="7448" width="14" style="97" bestFit="1" customWidth="1"/>
    <col min="7449" max="7449" width="11.140625" style="97" bestFit="1" customWidth="1"/>
    <col min="7450" max="7450" width="11.42578125" style="97" bestFit="1" customWidth="1"/>
    <col min="7451" max="7451" width="11.140625" style="97" bestFit="1" customWidth="1"/>
    <col min="7452" max="7452" width="6" style="97" bestFit="1" customWidth="1"/>
    <col min="7453" max="7453" width="14.28515625" style="97" bestFit="1" customWidth="1"/>
    <col min="7454" max="7454" width="12.5703125" style="97" bestFit="1" customWidth="1"/>
    <col min="7455" max="7680" width="9.140625" style="97"/>
    <col min="7681" max="7681" width="6" style="97" bestFit="1" customWidth="1"/>
    <col min="7682" max="7682" width="15.140625" style="97" bestFit="1" customWidth="1"/>
    <col min="7683" max="7683" width="11.140625" style="97" bestFit="1" customWidth="1"/>
    <col min="7684" max="7684" width="10.140625" style="97" bestFit="1" customWidth="1"/>
    <col min="7685" max="7685" width="11.140625" style="97" bestFit="1" customWidth="1"/>
    <col min="7686" max="7686" width="11.42578125" style="97" bestFit="1" customWidth="1"/>
    <col min="7687" max="7687" width="11.140625" style="97" bestFit="1" customWidth="1"/>
    <col min="7688" max="7688" width="6" style="97" bestFit="1" customWidth="1"/>
    <col min="7689" max="7689" width="14.28515625" style="97" bestFit="1" customWidth="1"/>
    <col min="7690" max="7690" width="12.5703125" style="97" bestFit="1" customWidth="1"/>
    <col min="7691" max="7691" width="6" style="97" bestFit="1" customWidth="1"/>
    <col min="7692" max="7692" width="15.140625" style="97" bestFit="1" customWidth="1"/>
    <col min="7693" max="7693" width="13" style="97" customWidth="1"/>
    <col min="7694" max="7694" width="12" style="97" customWidth="1"/>
    <col min="7695" max="7695" width="12.140625" style="97" bestFit="1" customWidth="1"/>
    <col min="7696" max="7696" width="11.42578125" style="97" bestFit="1" customWidth="1"/>
    <col min="7697" max="7697" width="11.140625" style="97" bestFit="1" customWidth="1"/>
    <col min="7698" max="7698" width="8.28515625" style="97" bestFit="1" customWidth="1"/>
    <col min="7699" max="7699" width="14.28515625" style="97" bestFit="1" customWidth="1"/>
    <col min="7700" max="7700" width="12.5703125" style="97" bestFit="1" customWidth="1"/>
    <col min="7701" max="7701" width="6" style="97" customWidth="1"/>
    <col min="7702" max="7702" width="15.140625" style="97" bestFit="1" customWidth="1"/>
    <col min="7703" max="7703" width="14.42578125" style="97" bestFit="1" customWidth="1"/>
    <col min="7704" max="7704" width="14" style="97" bestFit="1" customWidth="1"/>
    <col min="7705" max="7705" width="11.140625" style="97" bestFit="1" customWidth="1"/>
    <col min="7706" max="7706" width="11.42578125" style="97" bestFit="1" customWidth="1"/>
    <col min="7707" max="7707" width="11.140625" style="97" bestFit="1" customWidth="1"/>
    <col min="7708" max="7708" width="6" style="97" bestFit="1" customWidth="1"/>
    <col min="7709" max="7709" width="14.28515625" style="97" bestFit="1" customWidth="1"/>
    <col min="7710" max="7710" width="12.5703125" style="97" bestFit="1" customWidth="1"/>
    <col min="7711" max="7936" width="9.140625" style="97"/>
    <col min="7937" max="7937" width="6" style="97" bestFit="1" customWidth="1"/>
    <col min="7938" max="7938" width="15.140625" style="97" bestFit="1" customWidth="1"/>
    <col min="7939" max="7939" width="11.140625" style="97" bestFit="1" customWidth="1"/>
    <col min="7940" max="7940" width="10.140625" style="97" bestFit="1" customWidth="1"/>
    <col min="7941" max="7941" width="11.140625" style="97" bestFit="1" customWidth="1"/>
    <col min="7942" max="7942" width="11.42578125" style="97" bestFit="1" customWidth="1"/>
    <col min="7943" max="7943" width="11.140625" style="97" bestFit="1" customWidth="1"/>
    <col min="7944" max="7944" width="6" style="97" bestFit="1" customWidth="1"/>
    <col min="7945" max="7945" width="14.28515625" style="97" bestFit="1" customWidth="1"/>
    <col min="7946" max="7946" width="12.5703125" style="97" bestFit="1" customWidth="1"/>
    <col min="7947" max="7947" width="6" style="97" bestFit="1" customWidth="1"/>
    <col min="7948" max="7948" width="15.140625" style="97" bestFit="1" customWidth="1"/>
    <col min="7949" max="7949" width="13" style="97" customWidth="1"/>
    <col min="7950" max="7950" width="12" style="97" customWidth="1"/>
    <col min="7951" max="7951" width="12.140625" style="97" bestFit="1" customWidth="1"/>
    <col min="7952" max="7952" width="11.42578125" style="97" bestFit="1" customWidth="1"/>
    <col min="7953" max="7953" width="11.140625" style="97" bestFit="1" customWidth="1"/>
    <col min="7954" max="7954" width="8.28515625" style="97" bestFit="1" customWidth="1"/>
    <col min="7955" max="7955" width="14.28515625" style="97" bestFit="1" customWidth="1"/>
    <col min="7956" max="7956" width="12.5703125" style="97" bestFit="1" customWidth="1"/>
    <col min="7957" max="7957" width="6" style="97" customWidth="1"/>
    <col min="7958" max="7958" width="15.140625" style="97" bestFit="1" customWidth="1"/>
    <col min="7959" max="7959" width="14.42578125" style="97" bestFit="1" customWidth="1"/>
    <col min="7960" max="7960" width="14" style="97" bestFit="1" customWidth="1"/>
    <col min="7961" max="7961" width="11.140625" style="97" bestFit="1" customWidth="1"/>
    <col min="7962" max="7962" width="11.42578125" style="97" bestFit="1" customWidth="1"/>
    <col min="7963" max="7963" width="11.140625" style="97" bestFit="1" customWidth="1"/>
    <col min="7964" max="7964" width="6" style="97" bestFit="1" customWidth="1"/>
    <col min="7965" max="7965" width="14.28515625" style="97" bestFit="1" customWidth="1"/>
    <col min="7966" max="7966" width="12.5703125" style="97" bestFit="1" customWidth="1"/>
    <col min="7967" max="8192" width="9.140625" style="97"/>
    <col min="8193" max="8193" width="6" style="97" bestFit="1" customWidth="1"/>
    <col min="8194" max="8194" width="15.140625" style="97" bestFit="1" customWidth="1"/>
    <col min="8195" max="8195" width="11.140625" style="97" bestFit="1" customWidth="1"/>
    <col min="8196" max="8196" width="10.140625" style="97" bestFit="1" customWidth="1"/>
    <col min="8197" max="8197" width="11.140625" style="97" bestFit="1" customWidth="1"/>
    <col min="8198" max="8198" width="11.42578125" style="97" bestFit="1" customWidth="1"/>
    <col min="8199" max="8199" width="11.140625" style="97" bestFit="1" customWidth="1"/>
    <col min="8200" max="8200" width="6" style="97" bestFit="1" customWidth="1"/>
    <col min="8201" max="8201" width="14.28515625" style="97" bestFit="1" customWidth="1"/>
    <col min="8202" max="8202" width="12.5703125" style="97" bestFit="1" customWidth="1"/>
    <col min="8203" max="8203" width="6" style="97" bestFit="1" customWidth="1"/>
    <col min="8204" max="8204" width="15.140625" style="97" bestFit="1" customWidth="1"/>
    <col min="8205" max="8205" width="13" style="97" customWidth="1"/>
    <col min="8206" max="8206" width="12" style="97" customWidth="1"/>
    <col min="8207" max="8207" width="12.140625" style="97" bestFit="1" customWidth="1"/>
    <col min="8208" max="8208" width="11.42578125" style="97" bestFit="1" customWidth="1"/>
    <col min="8209" max="8209" width="11.140625" style="97" bestFit="1" customWidth="1"/>
    <col min="8210" max="8210" width="8.28515625" style="97" bestFit="1" customWidth="1"/>
    <col min="8211" max="8211" width="14.28515625" style="97" bestFit="1" customWidth="1"/>
    <col min="8212" max="8212" width="12.5703125" style="97" bestFit="1" customWidth="1"/>
    <col min="8213" max="8213" width="6" style="97" customWidth="1"/>
    <col min="8214" max="8214" width="15.140625" style="97" bestFit="1" customWidth="1"/>
    <col min="8215" max="8215" width="14.42578125" style="97" bestFit="1" customWidth="1"/>
    <col min="8216" max="8216" width="14" style="97" bestFit="1" customWidth="1"/>
    <col min="8217" max="8217" width="11.140625" style="97" bestFit="1" customWidth="1"/>
    <col min="8218" max="8218" width="11.42578125" style="97" bestFit="1" customWidth="1"/>
    <col min="8219" max="8219" width="11.140625" style="97" bestFit="1" customWidth="1"/>
    <col min="8220" max="8220" width="6" style="97" bestFit="1" customWidth="1"/>
    <col min="8221" max="8221" width="14.28515625" style="97" bestFit="1" customWidth="1"/>
    <col min="8222" max="8222" width="12.5703125" style="97" bestFit="1" customWidth="1"/>
    <col min="8223" max="8448" width="9.140625" style="97"/>
    <col min="8449" max="8449" width="6" style="97" bestFit="1" customWidth="1"/>
    <col min="8450" max="8450" width="15.140625" style="97" bestFit="1" customWidth="1"/>
    <col min="8451" max="8451" width="11.140625" style="97" bestFit="1" customWidth="1"/>
    <col min="8452" max="8452" width="10.140625" style="97" bestFit="1" customWidth="1"/>
    <col min="8453" max="8453" width="11.140625" style="97" bestFit="1" customWidth="1"/>
    <col min="8454" max="8454" width="11.42578125" style="97" bestFit="1" customWidth="1"/>
    <col min="8455" max="8455" width="11.140625" style="97" bestFit="1" customWidth="1"/>
    <col min="8456" max="8456" width="6" style="97" bestFit="1" customWidth="1"/>
    <col min="8457" max="8457" width="14.28515625" style="97" bestFit="1" customWidth="1"/>
    <col min="8458" max="8458" width="12.5703125" style="97" bestFit="1" customWidth="1"/>
    <col min="8459" max="8459" width="6" style="97" bestFit="1" customWidth="1"/>
    <col min="8460" max="8460" width="15.140625" style="97" bestFit="1" customWidth="1"/>
    <col min="8461" max="8461" width="13" style="97" customWidth="1"/>
    <col min="8462" max="8462" width="12" style="97" customWidth="1"/>
    <col min="8463" max="8463" width="12.140625" style="97" bestFit="1" customWidth="1"/>
    <col min="8464" max="8464" width="11.42578125" style="97" bestFit="1" customWidth="1"/>
    <col min="8465" max="8465" width="11.140625" style="97" bestFit="1" customWidth="1"/>
    <col min="8466" max="8466" width="8.28515625" style="97" bestFit="1" customWidth="1"/>
    <col min="8467" max="8467" width="14.28515625" style="97" bestFit="1" customWidth="1"/>
    <col min="8468" max="8468" width="12.5703125" style="97" bestFit="1" customWidth="1"/>
    <col min="8469" max="8469" width="6" style="97" customWidth="1"/>
    <col min="8470" max="8470" width="15.140625" style="97" bestFit="1" customWidth="1"/>
    <col min="8471" max="8471" width="14.42578125" style="97" bestFit="1" customWidth="1"/>
    <col min="8472" max="8472" width="14" style="97" bestFit="1" customWidth="1"/>
    <col min="8473" max="8473" width="11.140625" style="97" bestFit="1" customWidth="1"/>
    <col min="8474" max="8474" width="11.42578125" style="97" bestFit="1" customWidth="1"/>
    <col min="8475" max="8475" width="11.140625" style="97" bestFit="1" customWidth="1"/>
    <col min="8476" max="8476" width="6" style="97" bestFit="1" customWidth="1"/>
    <col min="8477" max="8477" width="14.28515625" style="97" bestFit="1" customWidth="1"/>
    <col min="8478" max="8478" width="12.5703125" style="97" bestFit="1" customWidth="1"/>
    <col min="8479" max="8704" width="9.140625" style="97"/>
    <col min="8705" max="8705" width="6" style="97" bestFit="1" customWidth="1"/>
    <col min="8706" max="8706" width="15.140625" style="97" bestFit="1" customWidth="1"/>
    <col min="8707" max="8707" width="11.140625" style="97" bestFit="1" customWidth="1"/>
    <col min="8708" max="8708" width="10.140625" style="97" bestFit="1" customWidth="1"/>
    <col min="8709" max="8709" width="11.140625" style="97" bestFit="1" customWidth="1"/>
    <col min="8710" max="8710" width="11.42578125" style="97" bestFit="1" customWidth="1"/>
    <col min="8711" max="8711" width="11.140625" style="97" bestFit="1" customWidth="1"/>
    <col min="8712" max="8712" width="6" style="97" bestFit="1" customWidth="1"/>
    <col min="8713" max="8713" width="14.28515625" style="97" bestFit="1" customWidth="1"/>
    <col min="8714" max="8714" width="12.5703125" style="97" bestFit="1" customWidth="1"/>
    <col min="8715" max="8715" width="6" style="97" bestFit="1" customWidth="1"/>
    <col min="8716" max="8716" width="15.140625" style="97" bestFit="1" customWidth="1"/>
    <col min="8717" max="8717" width="13" style="97" customWidth="1"/>
    <col min="8718" max="8718" width="12" style="97" customWidth="1"/>
    <col min="8719" max="8719" width="12.140625" style="97" bestFit="1" customWidth="1"/>
    <col min="8720" max="8720" width="11.42578125" style="97" bestFit="1" customWidth="1"/>
    <col min="8721" max="8721" width="11.140625" style="97" bestFit="1" customWidth="1"/>
    <col min="8722" max="8722" width="8.28515625" style="97" bestFit="1" customWidth="1"/>
    <col min="8723" max="8723" width="14.28515625" style="97" bestFit="1" customWidth="1"/>
    <col min="8724" max="8724" width="12.5703125" style="97" bestFit="1" customWidth="1"/>
    <col min="8725" max="8725" width="6" style="97" customWidth="1"/>
    <col min="8726" max="8726" width="15.140625" style="97" bestFit="1" customWidth="1"/>
    <col min="8727" max="8727" width="14.42578125" style="97" bestFit="1" customWidth="1"/>
    <col min="8728" max="8728" width="14" style="97" bestFit="1" customWidth="1"/>
    <col min="8729" max="8729" width="11.140625" style="97" bestFit="1" customWidth="1"/>
    <col min="8730" max="8730" width="11.42578125" style="97" bestFit="1" customWidth="1"/>
    <col min="8731" max="8731" width="11.140625" style="97" bestFit="1" customWidth="1"/>
    <col min="8732" max="8732" width="6" style="97" bestFit="1" customWidth="1"/>
    <col min="8733" max="8733" width="14.28515625" style="97" bestFit="1" customWidth="1"/>
    <col min="8734" max="8734" width="12.5703125" style="97" bestFit="1" customWidth="1"/>
    <col min="8735" max="8960" width="9.140625" style="97"/>
    <col min="8961" max="8961" width="6" style="97" bestFit="1" customWidth="1"/>
    <col min="8962" max="8962" width="15.140625" style="97" bestFit="1" customWidth="1"/>
    <col min="8963" max="8963" width="11.140625" style="97" bestFit="1" customWidth="1"/>
    <col min="8964" max="8964" width="10.140625" style="97" bestFit="1" customWidth="1"/>
    <col min="8965" max="8965" width="11.140625" style="97" bestFit="1" customWidth="1"/>
    <col min="8966" max="8966" width="11.42578125" style="97" bestFit="1" customWidth="1"/>
    <col min="8967" max="8967" width="11.140625" style="97" bestFit="1" customWidth="1"/>
    <col min="8968" max="8968" width="6" style="97" bestFit="1" customWidth="1"/>
    <col min="8969" max="8969" width="14.28515625" style="97" bestFit="1" customWidth="1"/>
    <col min="8970" max="8970" width="12.5703125" style="97" bestFit="1" customWidth="1"/>
    <col min="8971" max="8971" width="6" style="97" bestFit="1" customWidth="1"/>
    <col min="8972" max="8972" width="15.140625" style="97" bestFit="1" customWidth="1"/>
    <col min="8973" max="8973" width="13" style="97" customWidth="1"/>
    <col min="8974" max="8974" width="12" style="97" customWidth="1"/>
    <col min="8975" max="8975" width="12.140625" style="97" bestFit="1" customWidth="1"/>
    <col min="8976" max="8976" width="11.42578125" style="97" bestFit="1" customWidth="1"/>
    <col min="8977" max="8977" width="11.140625" style="97" bestFit="1" customWidth="1"/>
    <col min="8978" max="8978" width="8.28515625" style="97" bestFit="1" customWidth="1"/>
    <col min="8979" max="8979" width="14.28515625" style="97" bestFit="1" customWidth="1"/>
    <col min="8980" max="8980" width="12.5703125" style="97" bestFit="1" customWidth="1"/>
    <col min="8981" max="8981" width="6" style="97" customWidth="1"/>
    <col min="8982" max="8982" width="15.140625" style="97" bestFit="1" customWidth="1"/>
    <col min="8983" max="8983" width="14.42578125" style="97" bestFit="1" customWidth="1"/>
    <col min="8984" max="8984" width="14" style="97" bestFit="1" customWidth="1"/>
    <col min="8985" max="8985" width="11.140625" style="97" bestFit="1" customWidth="1"/>
    <col min="8986" max="8986" width="11.42578125" style="97" bestFit="1" customWidth="1"/>
    <col min="8987" max="8987" width="11.140625" style="97" bestFit="1" customWidth="1"/>
    <col min="8988" max="8988" width="6" style="97" bestFit="1" customWidth="1"/>
    <col min="8989" max="8989" width="14.28515625" style="97" bestFit="1" customWidth="1"/>
    <col min="8990" max="8990" width="12.5703125" style="97" bestFit="1" customWidth="1"/>
    <col min="8991" max="9216" width="9.140625" style="97"/>
    <col min="9217" max="9217" width="6" style="97" bestFit="1" customWidth="1"/>
    <col min="9218" max="9218" width="15.140625" style="97" bestFit="1" customWidth="1"/>
    <col min="9219" max="9219" width="11.140625" style="97" bestFit="1" customWidth="1"/>
    <col min="9220" max="9220" width="10.140625" style="97" bestFit="1" customWidth="1"/>
    <col min="9221" max="9221" width="11.140625" style="97" bestFit="1" customWidth="1"/>
    <col min="9222" max="9222" width="11.42578125" style="97" bestFit="1" customWidth="1"/>
    <col min="9223" max="9223" width="11.140625" style="97" bestFit="1" customWidth="1"/>
    <col min="9224" max="9224" width="6" style="97" bestFit="1" customWidth="1"/>
    <col min="9225" max="9225" width="14.28515625" style="97" bestFit="1" customWidth="1"/>
    <col min="9226" max="9226" width="12.5703125" style="97" bestFit="1" customWidth="1"/>
    <col min="9227" max="9227" width="6" style="97" bestFit="1" customWidth="1"/>
    <col min="9228" max="9228" width="15.140625" style="97" bestFit="1" customWidth="1"/>
    <col min="9229" max="9229" width="13" style="97" customWidth="1"/>
    <col min="9230" max="9230" width="12" style="97" customWidth="1"/>
    <col min="9231" max="9231" width="12.140625" style="97" bestFit="1" customWidth="1"/>
    <col min="9232" max="9232" width="11.42578125" style="97" bestFit="1" customWidth="1"/>
    <col min="9233" max="9233" width="11.140625" style="97" bestFit="1" customWidth="1"/>
    <col min="9234" max="9234" width="8.28515625" style="97" bestFit="1" customWidth="1"/>
    <col min="9235" max="9235" width="14.28515625" style="97" bestFit="1" customWidth="1"/>
    <col min="9236" max="9236" width="12.5703125" style="97" bestFit="1" customWidth="1"/>
    <col min="9237" max="9237" width="6" style="97" customWidth="1"/>
    <col min="9238" max="9238" width="15.140625" style="97" bestFit="1" customWidth="1"/>
    <col min="9239" max="9239" width="14.42578125" style="97" bestFit="1" customWidth="1"/>
    <col min="9240" max="9240" width="14" style="97" bestFit="1" customWidth="1"/>
    <col min="9241" max="9241" width="11.140625" style="97" bestFit="1" customWidth="1"/>
    <col min="9242" max="9242" width="11.42578125" style="97" bestFit="1" customWidth="1"/>
    <col min="9243" max="9243" width="11.140625" style="97" bestFit="1" customWidth="1"/>
    <col min="9244" max="9244" width="6" style="97" bestFit="1" customWidth="1"/>
    <col min="9245" max="9245" width="14.28515625" style="97" bestFit="1" customWidth="1"/>
    <col min="9246" max="9246" width="12.5703125" style="97" bestFit="1" customWidth="1"/>
    <col min="9247" max="9472" width="9.140625" style="97"/>
    <col min="9473" max="9473" width="6" style="97" bestFit="1" customWidth="1"/>
    <col min="9474" max="9474" width="15.140625" style="97" bestFit="1" customWidth="1"/>
    <col min="9475" max="9475" width="11.140625" style="97" bestFit="1" customWidth="1"/>
    <col min="9476" max="9476" width="10.140625" style="97" bestFit="1" customWidth="1"/>
    <col min="9477" max="9477" width="11.140625" style="97" bestFit="1" customWidth="1"/>
    <col min="9478" max="9478" width="11.42578125" style="97" bestFit="1" customWidth="1"/>
    <col min="9479" max="9479" width="11.140625" style="97" bestFit="1" customWidth="1"/>
    <col min="9480" max="9480" width="6" style="97" bestFit="1" customWidth="1"/>
    <col min="9481" max="9481" width="14.28515625" style="97" bestFit="1" customWidth="1"/>
    <col min="9482" max="9482" width="12.5703125" style="97" bestFit="1" customWidth="1"/>
    <col min="9483" max="9483" width="6" style="97" bestFit="1" customWidth="1"/>
    <col min="9484" max="9484" width="15.140625" style="97" bestFit="1" customWidth="1"/>
    <col min="9485" max="9485" width="13" style="97" customWidth="1"/>
    <col min="9486" max="9486" width="12" style="97" customWidth="1"/>
    <col min="9487" max="9487" width="12.140625" style="97" bestFit="1" customWidth="1"/>
    <col min="9488" max="9488" width="11.42578125" style="97" bestFit="1" customWidth="1"/>
    <col min="9489" max="9489" width="11.140625" style="97" bestFit="1" customWidth="1"/>
    <col min="9490" max="9490" width="8.28515625" style="97" bestFit="1" customWidth="1"/>
    <col min="9491" max="9491" width="14.28515625" style="97" bestFit="1" customWidth="1"/>
    <col min="9492" max="9492" width="12.5703125" style="97" bestFit="1" customWidth="1"/>
    <col min="9493" max="9493" width="6" style="97" customWidth="1"/>
    <col min="9494" max="9494" width="15.140625" style="97" bestFit="1" customWidth="1"/>
    <col min="9495" max="9495" width="14.42578125" style="97" bestFit="1" customWidth="1"/>
    <col min="9496" max="9496" width="14" style="97" bestFit="1" customWidth="1"/>
    <col min="9497" max="9497" width="11.140625" style="97" bestFit="1" customWidth="1"/>
    <col min="9498" max="9498" width="11.42578125" style="97" bestFit="1" customWidth="1"/>
    <col min="9499" max="9499" width="11.140625" style="97" bestFit="1" customWidth="1"/>
    <col min="9500" max="9500" width="6" style="97" bestFit="1" customWidth="1"/>
    <col min="9501" max="9501" width="14.28515625" style="97" bestFit="1" customWidth="1"/>
    <col min="9502" max="9502" width="12.5703125" style="97" bestFit="1" customWidth="1"/>
    <col min="9503" max="9728" width="9.140625" style="97"/>
    <col min="9729" max="9729" width="6" style="97" bestFit="1" customWidth="1"/>
    <col min="9730" max="9730" width="15.140625" style="97" bestFit="1" customWidth="1"/>
    <col min="9731" max="9731" width="11.140625" style="97" bestFit="1" customWidth="1"/>
    <col min="9732" max="9732" width="10.140625" style="97" bestFit="1" customWidth="1"/>
    <col min="9733" max="9733" width="11.140625" style="97" bestFit="1" customWidth="1"/>
    <col min="9734" max="9734" width="11.42578125" style="97" bestFit="1" customWidth="1"/>
    <col min="9735" max="9735" width="11.140625" style="97" bestFit="1" customWidth="1"/>
    <col min="9736" max="9736" width="6" style="97" bestFit="1" customWidth="1"/>
    <col min="9737" max="9737" width="14.28515625" style="97" bestFit="1" customWidth="1"/>
    <col min="9738" max="9738" width="12.5703125" style="97" bestFit="1" customWidth="1"/>
    <col min="9739" max="9739" width="6" style="97" bestFit="1" customWidth="1"/>
    <col min="9740" max="9740" width="15.140625" style="97" bestFit="1" customWidth="1"/>
    <col min="9741" max="9741" width="13" style="97" customWidth="1"/>
    <col min="9742" max="9742" width="12" style="97" customWidth="1"/>
    <col min="9743" max="9743" width="12.140625" style="97" bestFit="1" customWidth="1"/>
    <col min="9744" max="9744" width="11.42578125" style="97" bestFit="1" customWidth="1"/>
    <col min="9745" max="9745" width="11.140625" style="97" bestFit="1" customWidth="1"/>
    <col min="9746" max="9746" width="8.28515625" style="97" bestFit="1" customWidth="1"/>
    <col min="9747" max="9747" width="14.28515625" style="97" bestFit="1" customWidth="1"/>
    <col min="9748" max="9748" width="12.5703125" style="97" bestFit="1" customWidth="1"/>
    <col min="9749" max="9749" width="6" style="97" customWidth="1"/>
    <col min="9750" max="9750" width="15.140625" style="97" bestFit="1" customWidth="1"/>
    <col min="9751" max="9751" width="14.42578125" style="97" bestFit="1" customWidth="1"/>
    <col min="9752" max="9752" width="14" style="97" bestFit="1" customWidth="1"/>
    <col min="9753" max="9753" width="11.140625" style="97" bestFit="1" customWidth="1"/>
    <col min="9754" max="9754" width="11.42578125" style="97" bestFit="1" customWidth="1"/>
    <col min="9755" max="9755" width="11.140625" style="97" bestFit="1" customWidth="1"/>
    <col min="9756" max="9756" width="6" style="97" bestFit="1" customWidth="1"/>
    <col min="9757" max="9757" width="14.28515625" style="97" bestFit="1" customWidth="1"/>
    <col min="9758" max="9758" width="12.5703125" style="97" bestFit="1" customWidth="1"/>
    <col min="9759" max="9984" width="9.140625" style="97"/>
    <col min="9985" max="9985" width="6" style="97" bestFit="1" customWidth="1"/>
    <col min="9986" max="9986" width="15.140625" style="97" bestFit="1" customWidth="1"/>
    <col min="9987" max="9987" width="11.140625" style="97" bestFit="1" customWidth="1"/>
    <col min="9988" max="9988" width="10.140625" style="97" bestFit="1" customWidth="1"/>
    <col min="9989" max="9989" width="11.140625" style="97" bestFit="1" customWidth="1"/>
    <col min="9990" max="9990" width="11.42578125" style="97" bestFit="1" customWidth="1"/>
    <col min="9991" max="9991" width="11.140625" style="97" bestFit="1" customWidth="1"/>
    <col min="9992" max="9992" width="6" style="97" bestFit="1" customWidth="1"/>
    <col min="9993" max="9993" width="14.28515625" style="97" bestFit="1" customWidth="1"/>
    <col min="9994" max="9994" width="12.5703125" style="97" bestFit="1" customWidth="1"/>
    <col min="9995" max="9995" width="6" style="97" bestFit="1" customWidth="1"/>
    <col min="9996" max="9996" width="15.140625" style="97" bestFit="1" customWidth="1"/>
    <col min="9997" max="9997" width="13" style="97" customWidth="1"/>
    <col min="9998" max="9998" width="12" style="97" customWidth="1"/>
    <col min="9999" max="9999" width="12.140625" style="97" bestFit="1" customWidth="1"/>
    <col min="10000" max="10000" width="11.42578125" style="97" bestFit="1" customWidth="1"/>
    <col min="10001" max="10001" width="11.140625" style="97" bestFit="1" customWidth="1"/>
    <col min="10002" max="10002" width="8.28515625" style="97" bestFit="1" customWidth="1"/>
    <col min="10003" max="10003" width="14.28515625" style="97" bestFit="1" customWidth="1"/>
    <col min="10004" max="10004" width="12.5703125" style="97" bestFit="1" customWidth="1"/>
    <col min="10005" max="10005" width="6" style="97" customWidth="1"/>
    <col min="10006" max="10006" width="15.140625" style="97" bestFit="1" customWidth="1"/>
    <col min="10007" max="10007" width="14.42578125" style="97" bestFit="1" customWidth="1"/>
    <col min="10008" max="10008" width="14" style="97" bestFit="1" customWidth="1"/>
    <col min="10009" max="10009" width="11.140625" style="97" bestFit="1" customWidth="1"/>
    <col min="10010" max="10010" width="11.42578125" style="97" bestFit="1" customWidth="1"/>
    <col min="10011" max="10011" width="11.140625" style="97" bestFit="1" customWidth="1"/>
    <col min="10012" max="10012" width="6" style="97" bestFit="1" customWidth="1"/>
    <col min="10013" max="10013" width="14.28515625" style="97" bestFit="1" customWidth="1"/>
    <col min="10014" max="10014" width="12.5703125" style="97" bestFit="1" customWidth="1"/>
    <col min="10015" max="10240" width="9.140625" style="97"/>
    <col min="10241" max="10241" width="6" style="97" bestFit="1" customWidth="1"/>
    <col min="10242" max="10242" width="15.140625" style="97" bestFit="1" customWidth="1"/>
    <col min="10243" max="10243" width="11.140625" style="97" bestFit="1" customWidth="1"/>
    <col min="10244" max="10244" width="10.140625" style="97" bestFit="1" customWidth="1"/>
    <col min="10245" max="10245" width="11.140625" style="97" bestFit="1" customWidth="1"/>
    <col min="10246" max="10246" width="11.42578125" style="97" bestFit="1" customWidth="1"/>
    <col min="10247" max="10247" width="11.140625" style="97" bestFit="1" customWidth="1"/>
    <col min="10248" max="10248" width="6" style="97" bestFit="1" customWidth="1"/>
    <col min="10249" max="10249" width="14.28515625" style="97" bestFit="1" customWidth="1"/>
    <col min="10250" max="10250" width="12.5703125" style="97" bestFit="1" customWidth="1"/>
    <col min="10251" max="10251" width="6" style="97" bestFit="1" customWidth="1"/>
    <col min="10252" max="10252" width="15.140625" style="97" bestFit="1" customWidth="1"/>
    <col min="10253" max="10253" width="13" style="97" customWidth="1"/>
    <col min="10254" max="10254" width="12" style="97" customWidth="1"/>
    <col min="10255" max="10255" width="12.140625" style="97" bestFit="1" customWidth="1"/>
    <col min="10256" max="10256" width="11.42578125" style="97" bestFit="1" customWidth="1"/>
    <col min="10257" max="10257" width="11.140625" style="97" bestFit="1" customWidth="1"/>
    <col min="10258" max="10258" width="8.28515625" style="97" bestFit="1" customWidth="1"/>
    <col min="10259" max="10259" width="14.28515625" style="97" bestFit="1" customWidth="1"/>
    <col min="10260" max="10260" width="12.5703125" style="97" bestFit="1" customWidth="1"/>
    <col min="10261" max="10261" width="6" style="97" customWidth="1"/>
    <col min="10262" max="10262" width="15.140625" style="97" bestFit="1" customWidth="1"/>
    <col min="10263" max="10263" width="14.42578125" style="97" bestFit="1" customWidth="1"/>
    <col min="10264" max="10264" width="14" style="97" bestFit="1" customWidth="1"/>
    <col min="10265" max="10265" width="11.140625" style="97" bestFit="1" customWidth="1"/>
    <col min="10266" max="10266" width="11.42578125" style="97" bestFit="1" customWidth="1"/>
    <col min="10267" max="10267" width="11.140625" style="97" bestFit="1" customWidth="1"/>
    <col min="10268" max="10268" width="6" style="97" bestFit="1" customWidth="1"/>
    <col min="10269" max="10269" width="14.28515625" style="97" bestFit="1" customWidth="1"/>
    <col min="10270" max="10270" width="12.5703125" style="97" bestFit="1" customWidth="1"/>
    <col min="10271" max="10496" width="9.140625" style="97"/>
    <col min="10497" max="10497" width="6" style="97" bestFit="1" customWidth="1"/>
    <col min="10498" max="10498" width="15.140625" style="97" bestFit="1" customWidth="1"/>
    <col min="10499" max="10499" width="11.140625" style="97" bestFit="1" customWidth="1"/>
    <col min="10500" max="10500" width="10.140625" style="97" bestFit="1" customWidth="1"/>
    <col min="10501" max="10501" width="11.140625" style="97" bestFit="1" customWidth="1"/>
    <col min="10502" max="10502" width="11.42578125" style="97" bestFit="1" customWidth="1"/>
    <col min="10503" max="10503" width="11.140625" style="97" bestFit="1" customWidth="1"/>
    <col min="10504" max="10504" width="6" style="97" bestFit="1" customWidth="1"/>
    <col min="10505" max="10505" width="14.28515625" style="97" bestFit="1" customWidth="1"/>
    <col min="10506" max="10506" width="12.5703125" style="97" bestFit="1" customWidth="1"/>
    <col min="10507" max="10507" width="6" style="97" bestFit="1" customWidth="1"/>
    <col min="10508" max="10508" width="15.140625" style="97" bestFit="1" customWidth="1"/>
    <col min="10509" max="10509" width="13" style="97" customWidth="1"/>
    <col min="10510" max="10510" width="12" style="97" customWidth="1"/>
    <col min="10511" max="10511" width="12.140625" style="97" bestFit="1" customWidth="1"/>
    <col min="10512" max="10512" width="11.42578125" style="97" bestFit="1" customWidth="1"/>
    <col min="10513" max="10513" width="11.140625" style="97" bestFit="1" customWidth="1"/>
    <col min="10514" max="10514" width="8.28515625" style="97" bestFit="1" customWidth="1"/>
    <col min="10515" max="10515" width="14.28515625" style="97" bestFit="1" customWidth="1"/>
    <col min="10516" max="10516" width="12.5703125" style="97" bestFit="1" customWidth="1"/>
    <col min="10517" max="10517" width="6" style="97" customWidth="1"/>
    <col min="10518" max="10518" width="15.140625" style="97" bestFit="1" customWidth="1"/>
    <col min="10519" max="10519" width="14.42578125" style="97" bestFit="1" customWidth="1"/>
    <col min="10520" max="10520" width="14" style="97" bestFit="1" customWidth="1"/>
    <col min="10521" max="10521" width="11.140625" style="97" bestFit="1" customWidth="1"/>
    <col min="10522" max="10522" width="11.42578125" style="97" bestFit="1" customWidth="1"/>
    <col min="10523" max="10523" width="11.140625" style="97" bestFit="1" customWidth="1"/>
    <col min="10524" max="10524" width="6" style="97" bestFit="1" customWidth="1"/>
    <col min="10525" max="10525" width="14.28515625" style="97" bestFit="1" customWidth="1"/>
    <col min="10526" max="10526" width="12.5703125" style="97" bestFit="1" customWidth="1"/>
    <col min="10527" max="10752" width="9.140625" style="97"/>
    <col min="10753" max="10753" width="6" style="97" bestFit="1" customWidth="1"/>
    <col min="10754" max="10754" width="15.140625" style="97" bestFit="1" customWidth="1"/>
    <col min="10755" max="10755" width="11.140625" style="97" bestFit="1" customWidth="1"/>
    <col min="10756" max="10756" width="10.140625" style="97" bestFit="1" customWidth="1"/>
    <col min="10757" max="10757" width="11.140625" style="97" bestFit="1" customWidth="1"/>
    <col min="10758" max="10758" width="11.42578125" style="97" bestFit="1" customWidth="1"/>
    <col min="10759" max="10759" width="11.140625" style="97" bestFit="1" customWidth="1"/>
    <col min="10760" max="10760" width="6" style="97" bestFit="1" customWidth="1"/>
    <col min="10761" max="10761" width="14.28515625" style="97" bestFit="1" customWidth="1"/>
    <col min="10762" max="10762" width="12.5703125" style="97" bestFit="1" customWidth="1"/>
    <col min="10763" max="10763" width="6" style="97" bestFit="1" customWidth="1"/>
    <col min="10764" max="10764" width="15.140625" style="97" bestFit="1" customWidth="1"/>
    <col min="10765" max="10765" width="13" style="97" customWidth="1"/>
    <col min="10766" max="10766" width="12" style="97" customWidth="1"/>
    <col min="10767" max="10767" width="12.140625" style="97" bestFit="1" customWidth="1"/>
    <col min="10768" max="10768" width="11.42578125" style="97" bestFit="1" customWidth="1"/>
    <col min="10769" max="10769" width="11.140625" style="97" bestFit="1" customWidth="1"/>
    <col min="10770" max="10770" width="8.28515625" style="97" bestFit="1" customWidth="1"/>
    <col min="10771" max="10771" width="14.28515625" style="97" bestFit="1" customWidth="1"/>
    <col min="10772" max="10772" width="12.5703125" style="97" bestFit="1" customWidth="1"/>
    <col min="10773" max="10773" width="6" style="97" customWidth="1"/>
    <col min="10774" max="10774" width="15.140625" style="97" bestFit="1" customWidth="1"/>
    <col min="10775" max="10775" width="14.42578125" style="97" bestFit="1" customWidth="1"/>
    <col min="10776" max="10776" width="14" style="97" bestFit="1" customWidth="1"/>
    <col min="10777" max="10777" width="11.140625" style="97" bestFit="1" customWidth="1"/>
    <col min="10778" max="10778" width="11.42578125" style="97" bestFit="1" customWidth="1"/>
    <col min="10779" max="10779" width="11.140625" style="97" bestFit="1" customWidth="1"/>
    <col min="10780" max="10780" width="6" style="97" bestFit="1" customWidth="1"/>
    <col min="10781" max="10781" width="14.28515625" style="97" bestFit="1" customWidth="1"/>
    <col min="10782" max="10782" width="12.5703125" style="97" bestFit="1" customWidth="1"/>
    <col min="10783" max="11008" width="9.140625" style="97"/>
    <col min="11009" max="11009" width="6" style="97" bestFit="1" customWidth="1"/>
    <col min="11010" max="11010" width="15.140625" style="97" bestFit="1" customWidth="1"/>
    <col min="11011" max="11011" width="11.140625" style="97" bestFit="1" customWidth="1"/>
    <col min="11012" max="11012" width="10.140625" style="97" bestFit="1" customWidth="1"/>
    <col min="11013" max="11013" width="11.140625" style="97" bestFit="1" customWidth="1"/>
    <col min="11014" max="11014" width="11.42578125" style="97" bestFit="1" customWidth="1"/>
    <col min="11015" max="11015" width="11.140625" style="97" bestFit="1" customWidth="1"/>
    <col min="11016" max="11016" width="6" style="97" bestFit="1" customWidth="1"/>
    <col min="11017" max="11017" width="14.28515625" style="97" bestFit="1" customWidth="1"/>
    <col min="11018" max="11018" width="12.5703125" style="97" bestFit="1" customWidth="1"/>
    <col min="11019" max="11019" width="6" style="97" bestFit="1" customWidth="1"/>
    <col min="11020" max="11020" width="15.140625" style="97" bestFit="1" customWidth="1"/>
    <col min="11021" max="11021" width="13" style="97" customWidth="1"/>
    <col min="11022" max="11022" width="12" style="97" customWidth="1"/>
    <col min="11023" max="11023" width="12.140625" style="97" bestFit="1" customWidth="1"/>
    <col min="11024" max="11024" width="11.42578125" style="97" bestFit="1" customWidth="1"/>
    <col min="11025" max="11025" width="11.140625" style="97" bestFit="1" customWidth="1"/>
    <col min="11026" max="11026" width="8.28515625" style="97" bestFit="1" customWidth="1"/>
    <col min="11027" max="11027" width="14.28515625" style="97" bestFit="1" customWidth="1"/>
    <col min="11028" max="11028" width="12.5703125" style="97" bestFit="1" customWidth="1"/>
    <col min="11029" max="11029" width="6" style="97" customWidth="1"/>
    <col min="11030" max="11030" width="15.140625" style="97" bestFit="1" customWidth="1"/>
    <col min="11031" max="11031" width="14.42578125" style="97" bestFit="1" customWidth="1"/>
    <col min="11032" max="11032" width="14" style="97" bestFit="1" customWidth="1"/>
    <col min="11033" max="11033" width="11.140625" style="97" bestFit="1" customWidth="1"/>
    <col min="11034" max="11034" width="11.42578125" style="97" bestFit="1" customWidth="1"/>
    <col min="11035" max="11035" width="11.140625" style="97" bestFit="1" customWidth="1"/>
    <col min="11036" max="11036" width="6" style="97" bestFit="1" customWidth="1"/>
    <col min="11037" max="11037" width="14.28515625" style="97" bestFit="1" customWidth="1"/>
    <col min="11038" max="11038" width="12.5703125" style="97" bestFit="1" customWidth="1"/>
    <col min="11039" max="11264" width="9.140625" style="97"/>
    <col min="11265" max="11265" width="6" style="97" bestFit="1" customWidth="1"/>
    <col min="11266" max="11266" width="15.140625" style="97" bestFit="1" customWidth="1"/>
    <col min="11267" max="11267" width="11.140625" style="97" bestFit="1" customWidth="1"/>
    <col min="11268" max="11268" width="10.140625" style="97" bestFit="1" customWidth="1"/>
    <col min="11269" max="11269" width="11.140625" style="97" bestFit="1" customWidth="1"/>
    <col min="11270" max="11270" width="11.42578125" style="97" bestFit="1" customWidth="1"/>
    <col min="11271" max="11271" width="11.140625" style="97" bestFit="1" customWidth="1"/>
    <col min="11272" max="11272" width="6" style="97" bestFit="1" customWidth="1"/>
    <col min="11273" max="11273" width="14.28515625" style="97" bestFit="1" customWidth="1"/>
    <col min="11274" max="11274" width="12.5703125" style="97" bestFit="1" customWidth="1"/>
    <col min="11275" max="11275" width="6" style="97" bestFit="1" customWidth="1"/>
    <col min="11276" max="11276" width="15.140625" style="97" bestFit="1" customWidth="1"/>
    <col min="11277" max="11277" width="13" style="97" customWidth="1"/>
    <col min="11278" max="11278" width="12" style="97" customWidth="1"/>
    <col min="11279" max="11279" width="12.140625" style="97" bestFit="1" customWidth="1"/>
    <col min="11280" max="11280" width="11.42578125" style="97" bestFit="1" customWidth="1"/>
    <col min="11281" max="11281" width="11.140625" style="97" bestFit="1" customWidth="1"/>
    <col min="11282" max="11282" width="8.28515625" style="97" bestFit="1" customWidth="1"/>
    <col min="11283" max="11283" width="14.28515625" style="97" bestFit="1" customWidth="1"/>
    <col min="11284" max="11284" width="12.5703125" style="97" bestFit="1" customWidth="1"/>
    <col min="11285" max="11285" width="6" style="97" customWidth="1"/>
    <col min="11286" max="11286" width="15.140625" style="97" bestFit="1" customWidth="1"/>
    <col min="11287" max="11287" width="14.42578125" style="97" bestFit="1" customWidth="1"/>
    <col min="11288" max="11288" width="14" style="97" bestFit="1" customWidth="1"/>
    <col min="11289" max="11289" width="11.140625" style="97" bestFit="1" customWidth="1"/>
    <col min="11290" max="11290" width="11.42578125" style="97" bestFit="1" customWidth="1"/>
    <col min="11291" max="11291" width="11.140625" style="97" bestFit="1" customWidth="1"/>
    <col min="11292" max="11292" width="6" style="97" bestFit="1" customWidth="1"/>
    <col min="11293" max="11293" width="14.28515625" style="97" bestFit="1" customWidth="1"/>
    <col min="11294" max="11294" width="12.5703125" style="97" bestFit="1" customWidth="1"/>
    <col min="11295" max="11520" width="9.140625" style="97"/>
    <col min="11521" max="11521" width="6" style="97" bestFit="1" customWidth="1"/>
    <col min="11522" max="11522" width="15.140625" style="97" bestFit="1" customWidth="1"/>
    <col min="11523" max="11523" width="11.140625" style="97" bestFit="1" customWidth="1"/>
    <col min="11524" max="11524" width="10.140625" style="97" bestFit="1" customWidth="1"/>
    <col min="11525" max="11525" width="11.140625" style="97" bestFit="1" customWidth="1"/>
    <col min="11526" max="11526" width="11.42578125" style="97" bestFit="1" customWidth="1"/>
    <col min="11527" max="11527" width="11.140625" style="97" bestFit="1" customWidth="1"/>
    <col min="11528" max="11528" width="6" style="97" bestFit="1" customWidth="1"/>
    <col min="11529" max="11529" width="14.28515625" style="97" bestFit="1" customWidth="1"/>
    <col min="11530" max="11530" width="12.5703125" style="97" bestFit="1" customWidth="1"/>
    <col min="11531" max="11531" width="6" style="97" bestFit="1" customWidth="1"/>
    <col min="11532" max="11532" width="15.140625" style="97" bestFit="1" customWidth="1"/>
    <col min="11533" max="11533" width="13" style="97" customWidth="1"/>
    <col min="11534" max="11534" width="12" style="97" customWidth="1"/>
    <col min="11535" max="11535" width="12.140625" style="97" bestFit="1" customWidth="1"/>
    <col min="11536" max="11536" width="11.42578125" style="97" bestFit="1" customWidth="1"/>
    <col min="11537" max="11537" width="11.140625" style="97" bestFit="1" customWidth="1"/>
    <col min="11538" max="11538" width="8.28515625" style="97" bestFit="1" customWidth="1"/>
    <col min="11539" max="11539" width="14.28515625" style="97" bestFit="1" customWidth="1"/>
    <col min="11540" max="11540" width="12.5703125" style="97" bestFit="1" customWidth="1"/>
    <col min="11541" max="11541" width="6" style="97" customWidth="1"/>
    <col min="11542" max="11542" width="15.140625" style="97" bestFit="1" customWidth="1"/>
    <col min="11543" max="11543" width="14.42578125" style="97" bestFit="1" customWidth="1"/>
    <col min="11544" max="11544" width="14" style="97" bestFit="1" customWidth="1"/>
    <col min="11545" max="11545" width="11.140625" style="97" bestFit="1" customWidth="1"/>
    <col min="11546" max="11546" width="11.42578125" style="97" bestFit="1" customWidth="1"/>
    <col min="11547" max="11547" width="11.140625" style="97" bestFit="1" customWidth="1"/>
    <col min="11548" max="11548" width="6" style="97" bestFit="1" customWidth="1"/>
    <col min="11549" max="11549" width="14.28515625" style="97" bestFit="1" customWidth="1"/>
    <col min="11550" max="11550" width="12.5703125" style="97" bestFit="1" customWidth="1"/>
    <col min="11551" max="11776" width="9.140625" style="97"/>
    <col min="11777" max="11777" width="6" style="97" bestFit="1" customWidth="1"/>
    <col min="11778" max="11778" width="15.140625" style="97" bestFit="1" customWidth="1"/>
    <col min="11779" max="11779" width="11.140625" style="97" bestFit="1" customWidth="1"/>
    <col min="11780" max="11780" width="10.140625" style="97" bestFit="1" customWidth="1"/>
    <col min="11781" max="11781" width="11.140625" style="97" bestFit="1" customWidth="1"/>
    <col min="11782" max="11782" width="11.42578125" style="97" bestFit="1" customWidth="1"/>
    <col min="11783" max="11783" width="11.140625" style="97" bestFit="1" customWidth="1"/>
    <col min="11784" max="11784" width="6" style="97" bestFit="1" customWidth="1"/>
    <col min="11785" max="11785" width="14.28515625" style="97" bestFit="1" customWidth="1"/>
    <col min="11786" max="11786" width="12.5703125" style="97" bestFit="1" customWidth="1"/>
    <col min="11787" max="11787" width="6" style="97" bestFit="1" customWidth="1"/>
    <col min="11788" max="11788" width="15.140625" style="97" bestFit="1" customWidth="1"/>
    <col min="11789" max="11789" width="13" style="97" customWidth="1"/>
    <col min="11790" max="11790" width="12" style="97" customWidth="1"/>
    <col min="11791" max="11791" width="12.140625" style="97" bestFit="1" customWidth="1"/>
    <col min="11792" max="11792" width="11.42578125" style="97" bestFit="1" customWidth="1"/>
    <col min="11793" max="11793" width="11.140625" style="97" bestFit="1" customWidth="1"/>
    <col min="11794" max="11794" width="8.28515625" style="97" bestFit="1" customWidth="1"/>
    <col min="11795" max="11795" width="14.28515625" style="97" bestFit="1" customWidth="1"/>
    <col min="11796" max="11796" width="12.5703125" style="97" bestFit="1" customWidth="1"/>
    <col min="11797" max="11797" width="6" style="97" customWidth="1"/>
    <col min="11798" max="11798" width="15.140625" style="97" bestFit="1" customWidth="1"/>
    <col min="11799" max="11799" width="14.42578125" style="97" bestFit="1" customWidth="1"/>
    <col min="11800" max="11800" width="14" style="97" bestFit="1" customWidth="1"/>
    <col min="11801" max="11801" width="11.140625" style="97" bestFit="1" customWidth="1"/>
    <col min="11802" max="11802" width="11.42578125" style="97" bestFit="1" customWidth="1"/>
    <col min="11803" max="11803" width="11.140625" style="97" bestFit="1" customWidth="1"/>
    <col min="11804" max="11804" width="6" style="97" bestFit="1" customWidth="1"/>
    <col min="11805" max="11805" width="14.28515625" style="97" bestFit="1" customWidth="1"/>
    <col min="11806" max="11806" width="12.5703125" style="97" bestFit="1" customWidth="1"/>
    <col min="11807" max="12032" width="9.140625" style="97"/>
    <col min="12033" max="12033" width="6" style="97" bestFit="1" customWidth="1"/>
    <col min="12034" max="12034" width="15.140625" style="97" bestFit="1" customWidth="1"/>
    <col min="12035" max="12035" width="11.140625" style="97" bestFit="1" customWidth="1"/>
    <col min="12036" max="12036" width="10.140625" style="97" bestFit="1" customWidth="1"/>
    <col min="12037" max="12037" width="11.140625" style="97" bestFit="1" customWidth="1"/>
    <col min="12038" max="12038" width="11.42578125" style="97" bestFit="1" customWidth="1"/>
    <col min="12039" max="12039" width="11.140625" style="97" bestFit="1" customWidth="1"/>
    <col min="12040" max="12040" width="6" style="97" bestFit="1" customWidth="1"/>
    <col min="12041" max="12041" width="14.28515625" style="97" bestFit="1" customWidth="1"/>
    <col min="12042" max="12042" width="12.5703125" style="97" bestFit="1" customWidth="1"/>
    <col min="12043" max="12043" width="6" style="97" bestFit="1" customWidth="1"/>
    <col min="12044" max="12044" width="15.140625" style="97" bestFit="1" customWidth="1"/>
    <col min="12045" max="12045" width="13" style="97" customWidth="1"/>
    <col min="12046" max="12046" width="12" style="97" customWidth="1"/>
    <col min="12047" max="12047" width="12.140625" style="97" bestFit="1" customWidth="1"/>
    <col min="12048" max="12048" width="11.42578125" style="97" bestFit="1" customWidth="1"/>
    <col min="12049" max="12049" width="11.140625" style="97" bestFit="1" customWidth="1"/>
    <col min="12050" max="12050" width="8.28515625" style="97" bestFit="1" customWidth="1"/>
    <col min="12051" max="12051" width="14.28515625" style="97" bestFit="1" customWidth="1"/>
    <col min="12052" max="12052" width="12.5703125" style="97" bestFit="1" customWidth="1"/>
    <col min="12053" max="12053" width="6" style="97" customWidth="1"/>
    <col min="12054" max="12054" width="15.140625" style="97" bestFit="1" customWidth="1"/>
    <col min="12055" max="12055" width="14.42578125" style="97" bestFit="1" customWidth="1"/>
    <col min="12056" max="12056" width="14" style="97" bestFit="1" customWidth="1"/>
    <col min="12057" max="12057" width="11.140625" style="97" bestFit="1" customWidth="1"/>
    <col min="12058" max="12058" width="11.42578125" style="97" bestFit="1" customWidth="1"/>
    <col min="12059" max="12059" width="11.140625" style="97" bestFit="1" customWidth="1"/>
    <col min="12060" max="12060" width="6" style="97" bestFit="1" customWidth="1"/>
    <col min="12061" max="12061" width="14.28515625" style="97" bestFit="1" customWidth="1"/>
    <col min="12062" max="12062" width="12.5703125" style="97" bestFit="1" customWidth="1"/>
    <col min="12063" max="12288" width="9.140625" style="97"/>
    <col min="12289" max="12289" width="6" style="97" bestFit="1" customWidth="1"/>
    <col min="12290" max="12290" width="15.140625" style="97" bestFit="1" customWidth="1"/>
    <col min="12291" max="12291" width="11.140625" style="97" bestFit="1" customWidth="1"/>
    <col min="12292" max="12292" width="10.140625" style="97" bestFit="1" customWidth="1"/>
    <col min="12293" max="12293" width="11.140625" style="97" bestFit="1" customWidth="1"/>
    <col min="12294" max="12294" width="11.42578125" style="97" bestFit="1" customWidth="1"/>
    <col min="12295" max="12295" width="11.140625" style="97" bestFit="1" customWidth="1"/>
    <col min="12296" max="12296" width="6" style="97" bestFit="1" customWidth="1"/>
    <col min="12297" max="12297" width="14.28515625" style="97" bestFit="1" customWidth="1"/>
    <col min="12298" max="12298" width="12.5703125" style="97" bestFit="1" customWidth="1"/>
    <col min="12299" max="12299" width="6" style="97" bestFit="1" customWidth="1"/>
    <col min="12300" max="12300" width="15.140625" style="97" bestFit="1" customWidth="1"/>
    <col min="12301" max="12301" width="13" style="97" customWidth="1"/>
    <col min="12302" max="12302" width="12" style="97" customWidth="1"/>
    <col min="12303" max="12303" width="12.140625" style="97" bestFit="1" customWidth="1"/>
    <col min="12304" max="12304" width="11.42578125" style="97" bestFit="1" customWidth="1"/>
    <col min="12305" max="12305" width="11.140625" style="97" bestFit="1" customWidth="1"/>
    <col min="12306" max="12306" width="8.28515625" style="97" bestFit="1" customWidth="1"/>
    <col min="12307" max="12307" width="14.28515625" style="97" bestFit="1" customWidth="1"/>
    <col min="12308" max="12308" width="12.5703125" style="97" bestFit="1" customWidth="1"/>
    <col min="12309" max="12309" width="6" style="97" customWidth="1"/>
    <col min="12310" max="12310" width="15.140625" style="97" bestFit="1" customWidth="1"/>
    <col min="12311" max="12311" width="14.42578125" style="97" bestFit="1" customWidth="1"/>
    <col min="12312" max="12312" width="14" style="97" bestFit="1" customWidth="1"/>
    <col min="12313" max="12313" width="11.140625" style="97" bestFit="1" customWidth="1"/>
    <col min="12314" max="12314" width="11.42578125" style="97" bestFit="1" customWidth="1"/>
    <col min="12315" max="12315" width="11.140625" style="97" bestFit="1" customWidth="1"/>
    <col min="12316" max="12316" width="6" style="97" bestFit="1" customWidth="1"/>
    <col min="12317" max="12317" width="14.28515625" style="97" bestFit="1" customWidth="1"/>
    <col min="12318" max="12318" width="12.5703125" style="97" bestFit="1" customWidth="1"/>
    <col min="12319" max="12544" width="9.140625" style="97"/>
    <col min="12545" max="12545" width="6" style="97" bestFit="1" customWidth="1"/>
    <col min="12546" max="12546" width="15.140625" style="97" bestFit="1" customWidth="1"/>
    <col min="12547" max="12547" width="11.140625" style="97" bestFit="1" customWidth="1"/>
    <col min="12548" max="12548" width="10.140625" style="97" bestFit="1" customWidth="1"/>
    <col min="12549" max="12549" width="11.140625" style="97" bestFit="1" customWidth="1"/>
    <col min="12550" max="12550" width="11.42578125" style="97" bestFit="1" customWidth="1"/>
    <col min="12551" max="12551" width="11.140625" style="97" bestFit="1" customWidth="1"/>
    <col min="12552" max="12552" width="6" style="97" bestFit="1" customWidth="1"/>
    <col min="12553" max="12553" width="14.28515625" style="97" bestFit="1" customWidth="1"/>
    <col min="12554" max="12554" width="12.5703125" style="97" bestFit="1" customWidth="1"/>
    <col min="12555" max="12555" width="6" style="97" bestFit="1" customWidth="1"/>
    <col min="12556" max="12556" width="15.140625" style="97" bestFit="1" customWidth="1"/>
    <col min="12557" max="12557" width="13" style="97" customWidth="1"/>
    <col min="12558" max="12558" width="12" style="97" customWidth="1"/>
    <col min="12559" max="12559" width="12.140625" style="97" bestFit="1" customWidth="1"/>
    <col min="12560" max="12560" width="11.42578125" style="97" bestFit="1" customWidth="1"/>
    <col min="12561" max="12561" width="11.140625" style="97" bestFit="1" customWidth="1"/>
    <col min="12562" max="12562" width="8.28515625" style="97" bestFit="1" customWidth="1"/>
    <col min="12563" max="12563" width="14.28515625" style="97" bestFit="1" customWidth="1"/>
    <col min="12564" max="12564" width="12.5703125" style="97" bestFit="1" customWidth="1"/>
    <col min="12565" max="12565" width="6" style="97" customWidth="1"/>
    <col min="12566" max="12566" width="15.140625" style="97" bestFit="1" customWidth="1"/>
    <col min="12567" max="12567" width="14.42578125" style="97" bestFit="1" customWidth="1"/>
    <col min="12568" max="12568" width="14" style="97" bestFit="1" customWidth="1"/>
    <col min="12569" max="12569" width="11.140625" style="97" bestFit="1" customWidth="1"/>
    <col min="12570" max="12570" width="11.42578125" style="97" bestFit="1" customWidth="1"/>
    <col min="12571" max="12571" width="11.140625" style="97" bestFit="1" customWidth="1"/>
    <col min="12572" max="12572" width="6" style="97" bestFit="1" customWidth="1"/>
    <col min="12573" max="12573" width="14.28515625" style="97" bestFit="1" customWidth="1"/>
    <col min="12574" max="12574" width="12.5703125" style="97" bestFit="1" customWidth="1"/>
    <col min="12575" max="12800" width="9.140625" style="97"/>
    <col min="12801" max="12801" width="6" style="97" bestFit="1" customWidth="1"/>
    <col min="12802" max="12802" width="15.140625" style="97" bestFit="1" customWidth="1"/>
    <col min="12803" max="12803" width="11.140625" style="97" bestFit="1" customWidth="1"/>
    <col min="12804" max="12804" width="10.140625" style="97" bestFit="1" customWidth="1"/>
    <col min="12805" max="12805" width="11.140625" style="97" bestFit="1" customWidth="1"/>
    <col min="12806" max="12806" width="11.42578125" style="97" bestFit="1" customWidth="1"/>
    <col min="12807" max="12807" width="11.140625" style="97" bestFit="1" customWidth="1"/>
    <col min="12808" max="12808" width="6" style="97" bestFit="1" customWidth="1"/>
    <col min="12809" max="12809" width="14.28515625" style="97" bestFit="1" customWidth="1"/>
    <col min="12810" max="12810" width="12.5703125" style="97" bestFit="1" customWidth="1"/>
    <col min="12811" max="12811" width="6" style="97" bestFit="1" customWidth="1"/>
    <col min="12812" max="12812" width="15.140625" style="97" bestFit="1" customWidth="1"/>
    <col min="12813" max="12813" width="13" style="97" customWidth="1"/>
    <col min="12814" max="12814" width="12" style="97" customWidth="1"/>
    <col min="12815" max="12815" width="12.140625" style="97" bestFit="1" customWidth="1"/>
    <col min="12816" max="12816" width="11.42578125" style="97" bestFit="1" customWidth="1"/>
    <col min="12817" max="12817" width="11.140625" style="97" bestFit="1" customWidth="1"/>
    <col min="12818" max="12818" width="8.28515625" style="97" bestFit="1" customWidth="1"/>
    <col min="12819" max="12819" width="14.28515625" style="97" bestFit="1" customWidth="1"/>
    <col min="12820" max="12820" width="12.5703125" style="97" bestFit="1" customWidth="1"/>
    <col min="12821" max="12821" width="6" style="97" customWidth="1"/>
    <col min="12822" max="12822" width="15.140625" style="97" bestFit="1" customWidth="1"/>
    <col min="12823" max="12823" width="14.42578125" style="97" bestFit="1" customWidth="1"/>
    <col min="12824" max="12824" width="14" style="97" bestFit="1" customWidth="1"/>
    <col min="12825" max="12825" width="11.140625" style="97" bestFit="1" customWidth="1"/>
    <col min="12826" max="12826" width="11.42578125" style="97" bestFit="1" customWidth="1"/>
    <col min="12827" max="12827" width="11.140625" style="97" bestFit="1" customWidth="1"/>
    <col min="12828" max="12828" width="6" style="97" bestFit="1" customWidth="1"/>
    <col min="12829" max="12829" width="14.28515625" style="97" bestFit="1" customWidth="1"/>
    <col min="12830" max="12830" width="12.5703125" style="97" bestFit="1" customWidth="1"/>
    <col min="12831" max="13056" width="9.140625" style="97"/>
    <col min="13057" max="13057" width="6" style="97" bestFit="1" customWidth="1"/>
    <col min="13058" max="13058" width="15.140625" style="97" bestFit="1" customWidth="1"/>
    <col min="13059" max="13059" width="11.140625" style="97" bestFit="1" customWidth="1"/>
    <col min="13060" max="13060" width="10.140625" style="97" bestFit="1" customWidth="1"/>
    <col min="13061" max="13061" width="11.140625" style="97" bestFit="1" customWidth="1"/>
    <col min="13062" max="13062" width="11.42578125" style="97" bestFit="1" customWidth="1"/>
    <col min="13063" max="13063" width="11.140625" style="97" bestFit="1" customWidth="1"/>
    <col min="13064" max="13064" width="6" style="97" bestFit="1" customWidth="1"/>
    <col min="13065" max="13065" width="14.28515625" style="97" bestFit="1" customWidth="1"/>
    <col min="13066" max="13066" width="12.5703125" style="97" bestFit="1" customWidth="1"/>
    <col min="13067" max="13067" width="6" style="97" bestFit="1" customWidth="1"/>
    <col min="13068" max="13068" width="15.140625" style="97" bestFit="1" customWidth="1"/>
    <col min="13069" max="13069" width="13" style="97" customWidth="1"/>
    <col min="13070" max="13070" width="12" style="97" customWidth="1"/>
    <col min="13071" max="13071" width="12.140625" style="97" bestFit="1" customWidth="1"/>
    <col min="13072" max="13072" width="11.42578125" style="97" bestFit="1" customWidth="1"/>
    <col min="13073" max="13073" width="11.140625" style="97" bestFit="1" customWidth="1"/>
    <col min="13074" max="13074" width="8.28515625" style="97" bestFit="1" customWidth="1"/>
    <col min="13075" max="13075" width="14.28515625" style="97" bestFit="1" customWidth="1"/>
    <col min="13076" max="13076" width="12.5703125" style="97" bestFit="1" customWidth="1"/>
    <col min="13077" max="13077" width="6" style="97" customWidth="1"/>
    <col min="13078" max="13078" width="15.140625" style="97" bestFit="1" customWidth="1"/>
    <col min="13079" max="13079" width="14.42578125" style="97" bestFit="1" customWidth="1"/>
    <col min="13080" max="13080" width="14" style="97" bestFit="1" customWidth="1"/>
    <col min="13081" max="13081" width="11.140625" style="97" bestFit="1" customWidth="1"/>
    <col min="13082" max="13082" width="11.42578125" style="97" bestFit="1" customWidth="1"/>
    <col min="13083" max="13083" width="11.140625" style="97" bestFit="1" customWidth="1"/>
    <col min="13084" max="13084" width="6" style="97" bestFit="1" customWidth="1"/>
    <col min="13085" max="13085" width="14.28515625" style="97" bestFit="1" customWidth="1"/>
    <col min="13086" max="13086" width="12.5703125" style="97" bestFit="1" customWidth="1"/>
    <col min="13087" max="13312" width="9.140625" style="97"/>
    <col min="13313" max="13313" width="6" style="97" bestFit="1" customWidth="1"/>
    <col min="13314" max="13314" width="15.140625" style="97" bestFit="1" customWidth="1"/>
    <col min="13315" max="13315" width="11.140625" style="97" bestFit="1" customWidth="1"/>
    <col min="13316" max="13316" width="10.140625" style="97" bestFit="1" customWidth="1"/>
    <col min="13317" max="13317" width="11.140625" style="97" bestFit="1" customWidth="1"/>
    <col min="13318" max="13318" width="11.42578125" style="97" bestFit="1" customWidth="1"/>
    <col min="13319" max="13319" width="11.140625" style="97" bestFit="1" customWidth="1"/>
    <col min="13320" max="13320" width="6" style="97" bestFit="1" customWidth="1"/>
    <col min="13321" max="13321" width="14.28515625" style="97" bestFit="1" customWidth="1"/>
    <col min="13322" max="13322" width="12.5703125" style="97" bestFit="1" customWidth="1"/>
    <col min="13323" max="13323" width="6" style="97" bestFit="1" customWidth="1"/>
    <col min="13324" max="13324" width="15.140625" style="97" bestFit="1" customWidth="1"/>
    <col min="13325" max="13325" width="13" style="97" customWidth="1"/>
    <col min="13326" max="13326" width="12" style="97" customWidth="1"/>
    <col min="13327" max="13327" width="12.140625" style="97" bestFit="1" customWidth="1"/>
    <col min="13328" max="13328" width="11.42578125" style="97" bestFit="1" customWidth="1"/>
    <col min="13329" max="13329" width="11.140625" style="97" bestFit="1" customWidth="1"/>
    <col min="13330" max="13330" width="8.28515625" style="97" bestFit="1" customWidth="1"/>
    <col min="13331" max="13331" width="14.28515625" style="97" bestFit="1" customWidth="1"/>
    <col min="13332" max="13332" width="12.5703125" style="97" bestFit="1" customWidth="1"/>
    <col min="13333" max="13333" width="6" style="97" customWidth="1"/>
    <col min="13334" max="13334" width="15.140625" style="97" bestFit="1" customWidth="1"/>
    <col min="13335" max="13335" width="14.42578125" style="97" bestFit="1" customWidth="1"/>
    <col min="13336" max="13336" width="14" style="97" bestFit="1" customWidth="1"/>
    <col min="13337" max="13337" width="11.140625" style="97" bestFit="1" customWidth="1"/>
    <col min="13338" max="13338" width="11.42578125" style="97" bestFit="1" customWidth="1"/>
    <col min="13339" max="13339" width="11.140625" style="97" bestFit="1" customWidth="1"/>
    <col min="13340" max="13340" width="6" style="97" bestFit="1" customWidth="1"/>
    <col min="13341" max="13341" width="14.28515625" style="97" bestFit="1" customWidth="1"/>
    <col min="13342" max="13342" width="12.5703125" style="97" bestFit="1" customWidth="1"/>
    <col min="13343" max="13568" width="9.140625" style="97"/>
    <col min="13569" max="13569" width="6" style="97" bestFit="1" customWidth="1"/>
    <col min="13570" max="13570" width="15.140625" style="97" bestFit="1" customWidth="1"/>
    <col min="13571" max="13571" width="11.140625" style="97" bestFit="1" customWidth="1"/>
    <col min="13572" max="13572" width="10.140625" style="97" bestFit="1" customWidth="1"/>
    <col min="13573" max="13573" width="11.140625" style="97" bestFit="1" customWidth="1"/>
    <col min="13574" max="13574" width="11.42578125" style="97" bestFit="1" customWidth="1"/>
    <col min="13575" max="13575" width="11.140625" style="97" bestFit="1" customWidth="1"/>
    <col min="13576" max="13576" width="6" style="97" bestFit="1" customWidth="1"/>
    <col min="13577" max="13577" width="14.28515625" style="97" bestFit="1" customWidth="1"/>
    <col min="13578" max="13578" width="12.5703125" style="97" bestFit="1" customWidth="1"/>
    <col min="13579" max="13579" width="6" style="97" bestFit="1" customWidth="1"/>
    <col min="13580" max="13580" width="15.140625" style="97" bestFit="1" customWidth="1"/>
    <col min="13581" max="13581" width="13" style="97" customWidth="1"/>
    <col min="13582" max="13582" width="12" style="97" customWidth="1"/>
    <col min="13583" max="13583" width="12.140625" style="97" bestFit="1" customWidth="1"/>
    <col min="13584" max="13584" width="11.42578125" style="97" bestFit="1" customWidth="1"/>
    <col min="13585" max="13585" width="11.140625" style="97" bestFit="1" customWidth="1"/>
    <col min="13586" max="13586" width="8.28515625" style="97" bestFit="1" customWidth="1"/>
    <col min="13587" max="13587" width="14.28515625" style="97" bestFit="1" customWidth="1"/>
    <col min="13588" max="13588" width="12.5703125" style="97" bestFit="1" customWidth="1"/>
    <col min="13589" max="13589" width="6" style="97" customWidth="1"/>
    <col min="13590" max="13590" width="15.140625" style="97" bestFit="1" customWidth="1"/>
    <col min="13591" max="13591" width="14.42578125" style="97" bestFit="1" customWidth="1"/>
    <col min="13592" max="13592" width="14" style="97" bestFit="1" customWidth="1"/>
    <col min="13593" max="13593" width="11.140625" style="97" bestFit="1" customWidth="1"/>
    <col min="13594" max="13594" width="11.42578125" style="97" bestFit="1" customWidth="1"/>
    <col min="13595" max="13595" width="11.140625" style="97" bestFit="1" customWidth="1"/>
    <col min="13596" max="13596" width="6" style="97" bestFit="1" customWidth="1"/>
    <col min="13597" max="13597" width="14.28515625" style="97" bestFit="1" customWidth="1"/>
    <col min="13598" max="13598" width="12.5703125" style="97" bestFit="1" customWidth="1"/>
    <col min="13599" max="13824" width="9.140625" style="97"/>
    <col min="13825" max="13825" width="6" style="97" bestFit="1" customWidth="1"/>
    <col min="13826" max="13826" width="15.140625" style="97" bestFit="1" customWidth="1"/>
    <col min="13827" max="13827" width="11.140625" style="97" bestFit="1" customWidth="1"/>
    <col min="13828" max="13828" width="10.140625" style="97" bestFit="1" customWidth="1"/>
    <col min="13829" max="13829" width="11.140625" style="97" bestFit="1" customWidth="1"/>
    <col min="13830" max="13830" width="11.42578125" style="97" bestFit="1" customWidth="1"/>
    <col min="13831" max="13831" width="11.140625" style="97" bestFit="1" customWidth="1"/>
    <col min="13832" max="13832" width="6" style="97" bestFit="1" customWidth="1"/>
    <col min="13833" max="13833" width="14.28515625" style="97" bestFit="1" customWidth="1"/>
    <col min="13834" max="13834" width="12.5703125" style="97" bestFit="1" customWidth="1"/>
    <col min="13835" max="13835" width="6" style="97" bestFit="1" customWidth="1"/>
    <col min="13836" max="13836" width="15.140625" style="97" bestFit="1" customWidth="1"/>
    <col min="13837" max="13837" width="13" style="97" customWidth="1"/>
    <col min="13838" max="13838" width="12" style="97" customWidth="1"/>
    <col min="13839" max="13839" width="12.140625" style="97" bestFit="1" customWidth="1"/>
    <col min="13840" max="13840" width="11.42578125" style="97" bestFit="1" customWidth="1"/>
    <col min="13841" max="13841" width="11.140625" style="97" bestFit="1" customWidth="1"/>
    <col min="13842" max="13842" width="8.28515625" style="97" bestFit="1" customWidth="1"/>
    <col min="13843" max="13843" width="14.28515625" style="97" bestFit="1" customWidth="1"/>
    <col min="13844" max="13844" width="12.5703125" style="97" bestFit="1" customWidth="1"/>
    <col min="13845" max="13845" width="6" style="97" customWidth="1"/>
    <col min="13846" max="13846" width="15.140625" style="97" bestFit="1" customWidth="1"/>
    <col min="13847" max="13847" width="14.42578125" style="97" bestFit="1" customWidth="1"/>
    <col min="13848" max="13848" width="14" style="97" bestFit="1" customWidth="1"/>
    <col min="13849" max="13849" width="11.140625" style="97" bestFit="1" customWidth="1"/>
    <col min="13850" max="13850" width="11.42578125" style="97" bestFit="1" customWidth="1"/>
    <col min="13851" max="13851" width="11.140625" style="97" bestFit="1" customWidth="1"/>
    <col min="13852" max="13852" width="6" style="97" bestFit="1" customWidth="1"/>
    <col min="13853" max="13853" width="14.28515625" style="97" bestFit="1" customWidth="1"/>
    <col min="13854" max="13854" width="12.5703125" style="97" bestFit="1" customWidth="1"/>
    <col min="13855" max="14080" width="9.140625" style="97"/>
    <col min="14081" max="14081" width="6" style="97" bestFit="1" customWidth="1"/>
    <col min="14082" max="14082" width="15.140625" style="97" bestFit="1" customWidth="1"/>
    <col min="14083" max="14083" width="11.140625" style="97" bestFit="1" customWidth="1"/>
    <col min="14084" max="14084" width="10.140625" style="97" bestFit="1" customWidth="1"/>
    <col min="14085" max="14085" width="11.140625" style="97" bestFit="1" customWidth="1"/>
    <col min="14086" max="14086" width="11.42578125" style="97" bestFit="1" customWidth="1"/>
    <col min="14087" max="14087" width="11.140625" style="97" bestFit="1" customWidth="1"/>
    <col min="14088" max="14088" width="6" style="97" bestFit="1" customWidth="1"/>
    <col min="14089" max="14089" width="14.28515625" style="97" bestFit="1" customWidth="1"/>
    <col min="14090" max="14090" width="12.5703125" style="97" bestFit="1" customWidth="1"/>
    <col min="14091" max="14091" width="6" style="97" bestFit="1" customWidth="1"/>
    <col min="14092" max="14092" width="15.140625" style="97" bestFit="1" customWidth="1"/>
    <col min="14093" max="14093" width="13" style="97" customWidth="1"/>
    <col min="14094" max="14094" width="12" style="97" customWidth="1"/>
    <col min="14095" max="14095" width="12.140625" style="97" bestFit="1" customWidth="1"/>
    <col min="14096" max="14096" width="11.42578125" style="97" bestFit="1" customWidth="1"/>
    <col min="14097" max="14097" width="11.140625" style="97" bestFit="1" customWidth="1"/>
    <col min="14098" max="14098" width="8.28515625" style="97" bestFit="1" customWidth="1"/>
    <col min="14099" max="14099" width="14.28515625" style="97" bestFit="1" customWidth="1"/>
    <col min="14100" max="14100" width="12.5703125" style="97" bestFit="1" customWidth="1"/>
    <col min="14101" max="14101" width="6" style="97" customWidth="1"/>
    <col min="14102" max="14102" width="15.140625" style="97" bestFit="1" customWidth="1"/>
    <col min="14103" max="14103" width="14.42578125" style="97" bestFit="1" customWidth="1"/>
    <col min="14104" max="14104" width="14" style="97" bestFit="1" customWidth="1"/>
    <col min="14105" max="14105" width="11.140625" style="97" bestFit="1" customWidth="1"/>
    <col min="14106" max="14106" width="11.42578125" style="97" bestFit="1" customWidth="1"/>
    <col min="14107" max="14107" width="11.140625" style="97" bestFit="1" customWidth="1"/>
    <col min="14108" max="14108" width="6" style="97" bestFit="1" customWidth="1"/>
    <col min="14109" max="14109" width="14.28515625" style="97" bestFit="1" customWidth="1"/>
    <col min="14110" max="14110" width="12.5703125" style="97" bestFit="1" customWidth="1"/>
    <col min="14111" max="14336" width="9.140625" style="97"/>
    <col min="14337" max="14337" width="6" style="97" bestFit="1" customWidth="1"/>
    <col min="14338" max="14338" width="15.140625" style="97" bestFit="1" customWidth="1"/>
    <col min="14339" max="14339" width="11.140625" style="97" bestFit="1" customWidth="1"/>
    <col min="14340" max="14340" width="10.140625" style="97" bestFit="1" customWidth="1"/>
    <col min="14341" max="14341" width="11.140625" style="97" bestFit="1" customWidth="1"/>
    <col min="14342" max="14342" width="11.42578125" style="97" bestFit="1" customWidth="1"/>
    <col min="14343" max="14343" width="11.140625" style="97" bestFit="1" customWidth="1"/>
    <col min="14344" max="14344" width="6" style="97" bestFit="1" customWidth="1"/>
    <col min="14345" max="14345" width="14.28515625" style="97" bestFit="1" customWidth="1"/>
    <col min="14346" max="14346" width="12.5703125" style="97" bestFit="1" customWidth="1"/>
    <col min="14347" max="14347" width="6" style="97" bestFit="1" customWidth="1"/>
    <col min="14348" max="14348" width="15.140625" style="97" bestFit="1" customWidth="1"/>
    <col min="14349" max="14349" width="13" style="97" customWidth="1"/>
    <col min="14350" max="14350" width="12" style="97" customWidth="1"/>
    <col min="14351" max="14351" width="12.140625" style="97" bestFit="1" customWidth="1"/>
    <col min="14352" max="14352" width="11.42578125" style="97" bestFit="1" customWidth="1"/>
    <col min="14353" max="14353" width="11.140625" style="97" bestFit="1" customWidth="1"/>
    <col min="14354" max="14354" width="8.28515625" style="97" bestFit="1" customWidth="1"/>
    <col min="14355" max="14355" width="14.28515625" style="97" bestFit="1" customWidth="1"/>
    <col min="14356" max="14356" width="12.5703125" style="97" bestFit="1" customWidth="1"/>
    <col min="14357" max="14357" width="6" style="97" customWidth="1"/>
    <col min="14358" max="14358" width="15.140625" style="97" bestFit="1" customWidth="1"/>
    <col min="14359" max="14359" width="14.42578125" style="97" bestFit="1" customWidth="1"/>
    <col min="14360" max="14360" width="14" style="97" bestFit="1" customWidth="1"/>
    <col min="14361" max="14361" width="11.140625" style="97" bestFit="1" customWidth="1"/>
    <col min="14362" max="14362" width="11.42578125" style="97" bestFit="1" customWidth="1"/>
    <col min="14363" max="14363" width="11.140625" style="97" bestFit="1" customWidth="1"/>
    <col min="14364" max="14364" width="6" style="97" bestFit="1" customWidth="1"/>
    <col min="14365" max="14365" width="14.28515625" style="97" bestFit="1" customWidth="1"/>
    <col min="14366" max="14366" width="12.5703125" style="97" bestFit="1" customWidth="1"/>
    <col min="14367" max="14592" width="9.140625" style="97"/>
    <col min="14593" max="14593" width="6" style="97" bestFit="1" customWidth="1"/>
    <col min="14594" max="14594" width="15.140625" style="97" bestFit="1" customWidth="1"/>
    <col min="14595" max="14595" width="11.140625" style="97" bestFit="1" customWidth="1"/>
    <col min="14596" max="14596" width="10.140625" style="97" bestFit="1" customWidth="1"/>
    <col min="14597" max="14597" width="11.140625" style="97" bestFit="1" customWidth="1"/>
    <col min="14598" max="14598" width="11.42578125" style="97" bestFit="1" customWidth="1"/>
    <col min="14599" max="14599" width="11.140625" style="97" bestFit="1" customWidth="1"/>
    <col min="14600" max="14600" width="6" style="97" bestFit="1" customWidth="1"/>
    <col min="14601" max="14601" width="14.28515625" style="97" bestFit="1" customWidth="1"/>
    <col min="14602" max="14602" width="12.5703125" style="97" bestFit="1" customWidth="1"/>
    <col min="14603" max="14603" width="6" style="97" bestFit="1" customWidth="1"/>
    <col min="14604" max="14604" width="15.140625" style="97" bestFit="1" customWidth="1"/>
    <col min="14605" max="14605" width="13" style="97" customWidth="1"/>
    <col min="14606" max="14606" width="12" style="97" customWidth="1"/>
    <col min="14607" max="14607" width="12.140625" style="97" bestFit="1" customWidth="1"/>
    <col min="14608" max="14608" width="11.42578125" style="97" bestFit="1" customWidth="1"/>
    <col min="14609" max="14609" width="11.140625" style="97" bestFit="1" customWidth="1"/>
    <col min="14610" max="14610" width="8.28515625" style="97" bestFit="1" customWidth="1"/>
    <col min="14611" max="14611" width="14.28515625" style="97" bestFit="1" customWidth="1"/>
    <col min="14612" max="14612" width="12.5703125" style="97" bestFit="1" customWidth="1"/>
    <col min="14613" max="14613" width="6" style="97" customWidth="1"/>
    <col min="14614" max="14614" width="15.140625" style="97" bestFit="1" customWidth="1"/>
    <col min="14615" max="14615" width="14.42578125" style="97" bestFit="1" customWidth="1"/>
    <col min="14616" max="14616" width="14" style="97" bestFit="1" customWidth="1"/>
    <col min="14617" max="14617" width="11.140625" style="97" bestFit="1" customWidth="1"/>
    <col min="14618" max="14618" width="11.42578125" style="97" bestFit="1" customWidth="1"/>
    <col min="14619" max="14619" width="11.140625" style="97" bestFit="1" customWidth="1"/>
    <col min="14620" max="14620" width="6" style="97" bestFit="1" customWidth="1"/>
    <col min="14621" max="14621" width="14.28515625" style="97" bestFit="1" customWidth="1"/>
    <col min="14622" max="14622" width="12.5703125" style="97" bestFit="1" customWidth="1"/>
    <col min="14623" max="14848" width="9.140625" style="97"/>
    <col min="14849" max="14849" width="6" style="97" bestFit="1" customWidth="1"/>
    <col min="14850" max="14850" width="15.140625" style="97" bestFit="1" customWidth="1"/>
    <col min="14851" max="14851" width="11.140625" style="97" bestFit="1" customWidth="1"/>
    <col min="14852" max="14852" width="10.140625" style="97" bestFit="1" customWidth="1"/>
    <col min="14853" max="14853" width="11.140625" style="97" bestFit="1" customWidth="1"/>
    <col min="14854" max="14854" width="11.42578125" style="97" bestFit="1" customWidth="1"/>
    <col min="14855" max="14855" width="11.140625" style="97" bestFit="1" customWidth="1"/>
    <col min="14856" max="14856" width="6" style="97" bestFit="1" customWidth="1"/>
    <col min="14857" max="14857" width="14.28515625" style="97" bestFit="1" customWidth="1"/>
    <col min="14858" max="14858" width="12.5703125" style="97" bestFit="1" customWidth="1"/>
    <col min="14859" max="14859" width="6" style="97" bestFit="1" customWidth="1"/>
    <col min="14860" max="14860" width="15.140625" style="97" bestFit="1" customWidth="1"/>
    <col min="14861" max="14861" width="13" style="97" customWidth="1"/>
    <col min="14862" max="14862" width="12" style="97" customWidth="1"/>
    <col min="14863" max="14863" width="12.140625" style="97" bestFit="1" customWidth="1"/>
    <col min="14864" max="14864" width="11.42578125" style="97" bestFit="1" customWidth="1"/>
    <col min="14865" max="14865" width="11.140625" style="97" bestFit="1" customWidth="1"/>
    <col min="14866" max="14866" width="8.28515625" style="97" bestFit="1" customWidth="1"/>
    <col min="14867" max="14867" width="14.28515625" style="97" bestFit="1" customWidth="1"/>
    <col min="14868" max="14868" width="12.5703125" style="97" bestFit="1" customWidth="1"/>
    <col min="14869" max="14869" width="6" style="97" customWidth="1"/>
    <col min="14870" max="14870" width="15.140625" style="97" bestFit="1" customWidth="1"/>
    <col min="14871" max="14871" width="14.42578125" style="97" bestFit="1" customWidth="1"/>
    <col min="14872" max="14872" width="14" style="97" bestFit="1" customWidth="1"/>
    <col min="14873" max="14873" width="11.140625" style="97" bestFit="1" customWidth="1"/>
    <col min="14874" max="14874" width="11.42578125" style="97" bestFit="1" customWidth="1"/>
    <col min="14875" max="14875" width="11.140625" style="97" bestFit="1" customWidth="1"/>
    <col min="14876" max="14876" width="6" style="97" bestFit="1" customWidth="1"/>
    <col min="14877" max="14877" width="14.28515625" style="97" bestFit="1" customWidth="1"/>
    <col min="14878" max="14878" width="12.5703125" style="97" bestFit="1" customWidth="1"/>
    <col min="14879" max="15104" width="9.140625" style="97"/>
    <col min="15105" max="15105" width="6" style="97" bestFit="1" customWidth="1"/>
    <col min="15106" max="15106" width="15.140625" style="97" bestFit="1" customWidth="1"/>
    <col min="15107" max="15107" width="11.140625" style="97" bestFit="1" customWidth="1"/>
    <col min="15108" max="15108" width="10.140625" style="97" bestFit="1" customWidth="1"/>
    <col min="15109" max="15109" width="11.140625" style="97" bestFit="1" customWidth="1"/>
    <col min="15110" max="15110" width="11.42578125" style="97" bestFit="1" customWidth="1"/>
    <col min="15111" max="15111" width="11.140625" style="97" bestFit="1" customWidth="1"/>
    <col min="15112" max="15112" width="6" style="97" bestFit="1" customWidth="1"/>
    <col min="15113" max="15113" width="14.28515625" style="97" bestFit="1" customWidth="1"/>
    <col min="15114" max="15114" width="12.5703125" style="97" bestFit="1" customWidth="1"/>
    <col min="15115" max="15115" width="6" style="97" bestFit="1" customWidth="1"/>
    <col min="15116" max="15116" width="15.140625" style="97" bestFit="1" customWidth="1"/>
    <col min="15117" max="15117" width="13" style="97" customWidth="1"/>
    <col min="15118" max="15118" width="12" style="97" customWidth="1"/>
    <col min="15119" max="15119" width="12.140625" style="97" bestFit="1" customWidth="1"/>
    <col min="15120" max="15120" width="11.42578125" style="97" bestFit="1" customWidth="1"/>
    <col min="15121" max="15121" width="11.140625" style="97" bestFit="1" customWidth="1"/>
    <col min="15122" max="15122" width="8.28515625" style="97" bestFit="1" customWidth="1"/>
    <col min="15123" max="15123" width="14.28515625" style="97" bestFit="1" customWidth="1"/>
    <col min="15124" max="15124" width="12.5703125" style="97" bestFit="1" customWidth="1"/>
    <col min="15125" max="15125" width="6" style="97" customWidth="1"/>
    <col min="15126" max="15126" width="15.140625" style="97" bestFit="1" customWidth="1"/>
    <col min="15127" max="15127" width="14.42578125" style="97" bestFit="1" customWidth="1"/>
    <col min="15128" max="15128" width="14" style="97" bestFit="1" customWidth="1"/>
    <col min="15129" max="15129" width="11.140625" style="97" bestFit="1" customWidth="1"/>
    <col min="15130" max="15130" width="11.42578125" style="97" bestFit="1" customWidth="1"/>
    <col min="15131" max="15131" width="11.140625" style="97" bestFit="1" customWidth="1"/>
    <col min="15132" max="15132" width="6" style="97" bestFit="1" customWidth="1"/>
    <col min="15133" max="15133" width="14.28515625" style="97" bestFit="1" customWidth="1"/>
    <col min="15134" max="15134" width="12.5703125" style="97" bestFit="1" customWidth="1"/>
    <col min="15135" max="15360" width="9.140625" style="97"/>
    <col min="15361" max="15361" width="6" style="97" bestFit="1" customWidth="1"/>
    <col min="15362" max="15362" width="15.140625" style="97" bestFit="1" customWidth="1"/>
    <col min="15363" max="15363" width="11.140625" style="97" bestFit="1" customWidth="1"/>
    <col min="15364" max="15364" width="10.140625" style="97" bestFit="1" customWidth="1"/>
    <col min="15365" max="15365" width="11.140625" style="97" bestFit="1" customWidth="1"/>
    <col min="15366" max="15366" width="11.42578125" style="97" bestFit="1" customWidth="1"/>
    <col min="15367" max="15367" width="11.140625" style="97" bestFit="1" customWidth="1"/>
    <col min="15368" max="15368" width="6" style="97" bestFit="1" customWidth="1"/>
    <col min="15369" max="15369" width="14.28515625" style="97" bestFit="1" customWidth="1"/>
    <col min="15370" max="15370" width="12.5703125" style="97" bestFit="1" customWidth="1"/>
    <col min="15371" max="15371" width="6" style="97" bestFit="1" customWidth="1"/>
    <col min="15372" max="15372" width="15.140625" style="97" bestFit="1" customWidth="1"/>
    <col min="15373" max="15373" width="13" style="97" customWidth="1"/>
    <col min="15374" max="15374" width="12" style="97" customWidth="1"/>
    <col min="15375" max="15375" width="12.140625" style="97" bestFit="1" customWidth="1"/>
    <col min="15376" max="15376" width="11.42578125" style="97" bestFit="1" customWidth="1"/>
    <col min="15377" max="15377" width="11.140625" style="97" bestFit="1" customWidth="1"/>
    <col min="15378" max="15378" width="8.28515625" style="97" bestFit="1" customWidth="1"/>
    <col min="15379" max="15379" width="14.28515625" style="97" bestFit="1" customWidth="1"/>
    <col min="15380" max="15380" width="12.5703125" style="97" bestFit="1" customWidth="1"/>
    <col min="15381" max="15381" width="6" style="97" customWidth="1"/>
    <col min="15382" max="15382" width="15.140625" style="97" bestFit="1" customWidth="1"/>
    <col min="15383" max="15383" width="14.42578125" style="97" bestFit="1" customWidth="1"/>
    <col min="15384" max="15384" width="14" style="97" bestFit="1" customWidth="1"/>
    <col min="15385" max="15385" width="11.140625" style="97" bestFit="1" customWidth="1"/>
    <col min="15386" max="15386" width="11.42578125" style="97" bestFit="1" customWidth="1"/>
    <col min="15387" max="15387" width="11.140625" style="97" bestFit="1" customWidth="1"/>
    <col min="15388" max="15388" width="6" style="97" bestFit="1" customWidth="1"/>
    <col min="15389" max="15389" width="14.28515625" style="97" bestFit="1" customWidth="1"/>
    <col min="15390" max="15390" width="12.5703125" style="97" bestFit="1" customWidth="1"/>
    <col min="15391" max="15616" width="9.140625" style="97"/>
    <col min="15617" max="15617" width="6" style="97" bestFit="1" customWidth="1"/>
    <col min="15618" max="15618" width="15.140625" style="97" bestFit="1" customWidth="1"/>
    <col min="15619" max="15619" width="11.140625" style="97" bestFit="1" customWidth="1"/>
    <col min="15620" max="15620" width="10.140625" style="97" bestFit="1" customWidth="1"/>
    <col min="15621" max="15621" width="11.140625" style="97" bestFit="1" customWidth="1"/>
    <col min="15622" max="15622" width="11.42578125" style="97" bestFit="1" customWidth="1"/>
    <col min="15623" max="15623" width="11.140625" style="97" bestFit="1" customWidth="1"/>
    <col min="15624" max="15624" width="6" style="97" bestFit="1" customWidth="1"/>
    <col min="15625" max="15625" width="14.28515625" style="97" bestFit="1" customWidth="1"/>
    <col min="15626" max="15626" width="12.5703125" style="97" bestFit="1" customWidth="1"/>
    <col min="15627" max="15627" width="6" style="97" bestFit="1" customWidth="1"/>
    <col min="15628" max="15628" width="15.140625" style="97" bestFit="1" customWidth="1"/>
    <col min="15629" max="15629" width="13" style="97" customWidth="1"/>
    <col min="15630" max="15630" width="12" style="97" customWidth="1"/>
    <col min="15631" max="15631" width="12.140625" style="97" bestFit="1" customWidth="1"/>
    <col min="15632" max="15632" width="11.42578125" style="97" bestFit="1" customWidth="1"/>
    <col min="15633" max="15633" width="11.140625" style="97" bestFit="1" customWidth="1"/>
    <col min="15634" max="15634" width="8.28515625" style="97" bestFit="1" customWidth="1"/>
    <col min="15635" max="15635" width="14.28515625" style="97" bestFit="1" customWidth="1"/>
    <col min="15636" max="15636" width="12.5703125" style="97" bestFit="1" customWidth="1"/>
    <col min="15637" max="15637" width="6" style="97" customWidth="1"/>
    <col min="15638" max="15638" width="15.140625" style="97" bestFit="1" customWidth="1"/>
    <col min="15639" max="15639" width="14.42578125" style="97" bestFit="1" customWidth="1"/>
    <col min="15640" max="15640" width="14" style="97" bestFit="1" customWidth="1"/>
    <col min="15641" max="15641" width="11.140625" style="97" bestFit="1" customWidth="1"/>
    <col min="15642" max="15642" width="11.42578125" style="97" bestFit="1" customWidth="1"/>
    <col min="15643" max="15643" width="11.140625" style="97" bestFit="1" customWidth="1"/>
    <col min="15644" max="15644" width="6" style="97" bestFit="1" customWidth="1"/>
    <col min="15645" max="15645" width="14.28515625" style="97" bestFit="1" customWidth="1"/>
    <col min="15646" max="15646" width="12.5703125" style="97" bestFit="1" customWidth="1"/>
    <col min="15647" max="15872" width="9.140625" style="97"/>
    <col min="15873" max="15873" width="6" style="97" bestFit="1" customWidth="1"/>
    <col min="15874" max="15874" width="15.140625" style="97" bestFit="1" customWidth="1"/>
    <col min="15875" max="15875" width="11.140625" style="97" bestFit="1" customWidth="1"/>
    <col min="15876" max="15876" width="10.140625" style="97" bestFit="1" customWidth="1"/>
    <col min="15877" max="15877" width="11.140625" style="97" bestFit="1" customWidth="1"/>
    <col min="15878" max="15878" width="11.42578125" style="97" bestFit="1" customWidth="1"/>
    <col min="15879" max="15879" width="11.140625" style="97" bestFit="1" customWidth="1"/>
    <col min="15880" max="15880" width="6" style="97" bestFit="1" customWidth="1"/>
    <col min="15881" max="15881" width="14.28515625" style="97" bestFit="1" customWidth="1"/>
    <col min="15882" max="15882" width="12.5703125" style="97" bestFit="1" customWidth="1"/>
    <col min="15883" max="15883" width="6" style="97" bestFit="1" customWidth="1"/>
    <col min="15884" max="15884" width="15.140625" style="97" bestFit="1" customWidth="1"/>
    <col min="15885" max="15885" width="13" style="97" customWidth="1"/>
    <col min="15886" max="15886" width="12" style="97" customWidth="1"/>
    <col min="15887" max="15887" width="12.140625" style="97" bestFit="1" customWidth="1"/>
    <col min="15888" max="15888" width="11.42578125" style="97" bestFit="1" customWidth="1"/>
    <col min="15889" max="15889" width="11.140625" style="97" bestFit="1" customWidth="1"/>
    <col min="15890" max="15890" width="8.28515625" style="97" bestFit="1" customWidth="1"/>
    <col min="15891" max="15891" width="14.28515625" style="97" bestFit="1" customWidth="1"/>
    <col min="15892" max="15892" width="12.5703125" style="97" bestFit="1" customWidth="1"/>
    <col min="15893" max="15893" width="6" style="97" customWidth="1"/>
    <col min="15894" max="15894" width="15.140625" style="97" bestFit="1" customWidth="1"/>
    <col min="15895" max="15895" width="14.42578125" style="97" bestFit="1" customWidth="1"/>
    <col min="15896" max="15896" width="14" style="97" bestFit="1" customWidth="1"/>
    <col min="15897" max="15897" width="11.140625" style="97" bestFit="1" customWidth="1"/>
    <col min="15898" max="15898" width="11.42578125" style="97" bestFit="1" customWidth="1"/>
    <col min="15899" max="15899" width="11.140625" style="97" bestFit="1" customWidth="1"/>
    <col min="15900" max="15900" width="6" style="97" bestFit="1" customWidth="1"/>
    <col min="15901" max="15901" width="14.28515625" style="97" bestFit="1" customWidth="1"/>
    <col min="15902" max="15902" width="12.5703125" style="97" bestFit="1" customWidth="1"/>
    <col min="15903" max="16128" width="9.140625" style="97"/>
    <col min="16129" max="16129" width="6" style="97" bestFit="1" customWidth="1"/>
    <col min="16130" max="16130" width="15.140625" style="97" bestFit="1" customWidth="1"/>
    <col min="16131" max="16131" width="11.140625" style="97" bestFit="1" customWidth="1"/>
    <col min="16132" max="16132" width="10.140625" style="97" bestFit="1" customWidth="1"/>
    <col min="16133" max="16133" width="11.140625" style="97" bestFit="1" customWidth="1"/>
    <col min="16134" max="16134" width="11.42578125" style="97" bestFit="1" customWidth="1"/>
    <col min="16135" max="16135" width="11.140625" style="97" bestFit="1" customWidth="1"/>
    <col min="16136" max="16136" width="6" style="97" bestFit="1" customWidth="1"/>
    <col min="16137" max="16137" width="14.28515625" style="97" bestFit="1" customWidth="1"/>
    <col min="16138" max="16138" width="12.5703125" style="97" bestFit="1" customWidth="1"/>
    <col min="16139" max="16139" width="6" style="97" bestFit="1" customWidth="1"/>
    <col min="16140" max="16140" width="15.140625" style="97" bestFit="1" customWidth="1"/>
    <col min="16141" max="16141" width="13" style="97" customWidth="1"/>
    <col min="16142" max="16142" width="12" style="97" customWidth="1"/>
    <col min="16143" max="16143" width="12.140625" style="97" bestFit="1" customWidth="1"/>
    <col min="16144" max="16144" width="11.42578125" style="97" bestFit="1" customWidth="1"/>
    <col min="16145" max="16145" width="11.140625" style="97" bestFit="1" customWidth="1"/>
    <col min="16146" max="16146" width="8.28515625" style="97" bestFit="1" customWidth="1"/>
    <col min="16147" max="16147" width="14.28515625" style="97" bestFit="1" customWidth="1"/>
    <col min="16148" max="16148" width="12.5703125" style="97" bestFit="1" customWidth="1"/>
    <col min="16149" max="16149" width="6" style="97" customWidth="1"/>
    <col min="16150" max="16150" width="15.140625" style="97" bestFit="1" customWidth="1"/>
    <col min="16151" max="16151" width="14.42578125" style="97" bestFit="1" customWidth="1"/>
    <col min="16152" max="16152" width="14" style="97" bestFit="1" customWidth="1"/>
    <col min="16153" max="16153" width="11.140625" style="97" bestFit="1" customWidth="1"/>
    <col min="16154" max="16154" width="11.42578125" style="97" bestFit="1" customWidth="1"/>
    <col min="16155" max="16155" width="11.140625" style="97" bestFit="1" customWidth="1"/>
    <col min="16156" max="16156" width="6" style="97" bestFit="1" customWidth="1"/>
    <col min="16157" max="16157" width="14.28515625" style="97" bestFit="1" customWidth="1"/>
    <col min="16158" max="16158" width="12.5703125" style="97" bestFit="1" customWidth="1"/>
    <col min="16159" max="16384" width="9.140625" style="97"/>
  </cols>
  <sheetData>
    <row r="1" spans="1:30" ht="65.25">
      <c r="A1" s="651" t="s">
        <v>22</v>
      </c>
      <c r="B1" s="652"/>
      <c r="C1" s="652"/>
      <c r="D1" s="652"/>
      <c r="E1" s="652"/>
      <c r="F1" s="652"/>
      <c r="G1" s="652"/>
      <c r="H1" s="652"/>
      <c r="I1" s="652"/>
      <c r="J1" s="652"/>
      <c r="K1" s="652"/>
      <c r="L1" s="652"/>
      <c r="M1" s="652"/>
      <c r="N1" s="652"/>
      <c r="O1" s="652"/>
      <c r="P1" s="652"/>
      <c r="Q1" s="652"/>
      <c r="R1" s="652"/>
      <c r="S1" s="652"/>
      <c r="T1" s="652"/>
      <c r="U1" s="652"/>
      <c r="V1" s="652"/>
      <c r="W1" s="652"/>
      <c r="X1" s="652"/>
      <c r="Y1" s="652"/>
      <c r="Z1" s="652"/>
      <c r="AA1" s="652"/>
      <c r="AB1" s="652"/>
      <c r="AC1" s="652"/>
      <c r="AD1" s="652"/>
    </row>
    <row r="2" spans="1:30" ht="65.25">
      <c r="A2" s="651" t="s">
        <v>200</v>
      </c>
      <c r="B2" s="652"/>
      <c r="C2" s="652"/>
      <c r="D2" s="652"/>
      <c r="E2" s="652"/>
      <c r="F2" s="652"/>
      <c r="G2" s="652"/>
      <c r="H2" s="652"/>
      <c r="I2" s="652"/>
      <c r="J2" s="652"/>
      <c r="K2" s="652"/>
      <c r="L2" s="652"/>
      <c r="M2" s="652"/>
      <c r="N2" s="652"/>
      <c r="O2" s="652"/>
      <c r="P2" s="652"/>
      <c r="Q2" s="652"/>
      <c r="R2" s="652"/>
      <c r="S2" s="652"/>
      <c r="T2" s="652"/>
      <c r="U2" s="652"/>
      <c r="V2" s="652"/>
      <c r="W2" s="652"/>
      <c r="X2" s="652"/>
      <c r="Y2" s="652"/>
      <c r="Z2" s="652"/>
      <c r="AA2" s="652"/>
      <c r="AB2" s="652"/>
      <c r="AC2" s="652"/>
      <c r="AD2" s="652"/>
    </row>
    <row r="3" spans="1:30" ht="21" thickBot="1"/>
    <row r="4" spans="1:30" s="101" customFormat="1" ht="37.5" customHeight="1" thickBot="1">
      <c r="A4" s="653" t="s">
        <v>73</v>
      </c>
      <c r="B4" s="654"/>
      <c r="C4" s="654"/>
      <c r="D4" s="654"/>
      <c r="E4" s="654"/>
      <c r="F4" s="654"/>
      <c r="G4" s="654"/>
      <c r="H4" s="654"/>
      <c r="I4" s="654"/>
      <c r="J4" s="655"/>
      <c r="K4" s="653" t="s">
        <v>74</v>
      </c>
      <c r="L4" s="654"/>
      <c r="M4" s="654"/>
      <c r="N4" s="654"/>
      <c r="O4" s="654"/>
      <c r="P4" s="654"/>
      <c r="Q4" s="654"/>
      <c r="R4" s="654"/>
      <c r="S4" s="654"/>
      <c r="T4" s="655"/>
      <c r="U4" s="653" t="s">
        <v>75</v>
      </c>
      <c r="V4" s="654"/>
      <c r="W4" s="654"/>
      <c r="X4" s="654"/>
      <c r="Y4" s="654"/>
      <c r="Z4" s="654"/>
      <c r="AA4" s="654"/>
      <c r="AB4" s="654"/>
      <c r="AC4" s="654"/>
      <c r="AD4" s="655"/>
    </row>
    <row r="5" spans="1:30" s="98" customFormat="1" ht="30" customHeight="1" thickBot="1">
      <c r="A5" s="102" t="s">
        <v>23</v>
      </c>
      <c r="B5" s="103" t="s">
        <v>24</v>
      </c>
      <c r="C5" s="103" t="s">
        <v>25</v>
      </c>
      <c r="D5" s="103" t="s">
        <v>26</v>
      </c>
      <c r="E5" s="103" t="s">
        <v>12</v>
      </c>
      <c r="F5" s="103" t="s">
        <v>27</v>
      </c>
      <c r="G5" s="103" t="s">
        <v>28</v>
      </c>
      <c r="H5" s="103" t="s">
        <v>23</v>
      </c>
      <c r="I5" s="103" t="s">
        <v>24</v>
      </c>
      <c r="J5" s="103" t="s">
        <v>29</v>
      </c>
      <c r="K5" s="102" t="s">
        <v>23</v>
      </c>
      <c r="L5" s="103" t="s">
        <v>24</v>
      </c>
      <c r="M5" s="103" t="s">
        <v>25</v>
      </c>
      <c r="N5" s="103" t="s">
        <v>26</v>
      </c>
      <c r="O5" s="103" t="s">
        <v>12</v>
      </c>
      <c r="P5" s="103" t="s">
        <v>27</v>
      </c>
      <c r="Q5" s="103" t="s">
        <v>28</v>
      </c>
      <c r="R5" s="103" t="s">
        <v>23</v>
      </c>
      <c r="S5" s="103" t="s">
        <v>24</v>
      </c>
      <c r="T5" s="103" t="s">
        <v>29</v>
      </c>
      <c r="U5" s="102" t="s">
        <v>23</v>
      </c>
      <c r="V5" s="103" t="s">
        <v>24</v>
      </c>
      <c r="W5" s="103" t="s">
        <v>25</v>
      </c>
      <c r="X5" s="103" t="s">
        <v>26</v>
      </c>
      <c r="Y5" s="103" t="s">
        <v>12</v>
      </c>
      <c r="Z5" s="103" t="s">
        <v>27</v>
      </c>
      <c r="AA5" s="103" t="s">
        <v>28</v>
      </c>
      <c r="AB5" s="103" t="s">
        <v>23</v>
      </c>
      <c r="AC5" s="103" t="s">
        <v>24</v>
      </c>
      <c r="AD5" s="103" t="s">
        <v>29</v>
      </c>
    </row>
    <row r="6" spans="1:30" ht="37.5" customHeight="1" thickBot="1">
      <c r="A6" s="104"/>
      <c r="B6" s="105" t="s">
        <v>30</v>
      </c>
      <c r="C6" s="643" t="s">
        <v>31</v>
      </c>
      <c r="D6" s="644"/>
      <c r="E6" s="644"/>
      <c r="F6" s="644"/>
      <c r="G6" s="645"/>
      <c r="H6" s="106"/>
      <c r="I6" s="105" t="s">
        <v>32</v>
      </c>
      <c r="J6" s="107" t="s">
        <v>33</v>
      </c>
      <c r="K6" s="104"/>
      <c r="L6" s="105" t="s">
        <v>30</v>
      </c>
      <c r="M6" s="643" t="s">
        <v>31</v>
      </c>
      <c r="N6" s="644"/>
      <c r="O6" s="644"/>
      <c r="P6" s="644"/>
      <c r="Q6" s="645"/>
      <c r="R6" s="106"/>
      <c r="S6" s="105" t="s">
        <v>32</v>
      </c>
      <c r="T6" s="107" t="s">
        <v>33</v>
      </c>
      <c r="U6" s="104"/>
      <c r="V6" s="105" t="s">
        <v>30</v>
      </c>
      <c r="W6" s="643" t="s">
        <v>31</v>
      </c>
      <c r="X6" s="644"/>
      <c r="Y6" s="644"/>
      <c r="Z6" s="644"/>
      <c r="AA6" s="645"/>
      <c r="AB6" s="106"/>
      <c r="AC6" s="105" t="s">
        <v>32</v>
      </c>
      <c r="AD6" s="107" t="s">
        <v>33</v>
      </c>
    </row>
    <row r="7" spans="1:30" ht="30" customHeight="1" thickBot="1">
      <c r="A7" s="104" t="s">
        <v>34</v>
      </c>
      <c r="B7" s="105" t="s">
        <v>35</v>
      </c>
      <c r="C7" s="157" t="s">
        <v>86</v>
      </c>
      <c r="D7" s="157" t="s">
        <v>86</v>
      </c>
      <c r="E7" s="157" t="s">
        <v>86</v>
      </c>
      <c r="F7" s="157" t="s">
        <v>86</v>
      </c>
      <c r="G7" s="167" t="s">
        <v>86</v>
      </c>
      <c r="H7" s="106" t="s">
        <v>34</v>
      </c>
      <c r="I7" s="646" t="s">
        <v>37</v>
      </c>
      <c r="J7" s="141" t="s">
        <v>91</v>
      </c>
      <c r="K7" s="104" t="s">
        <v>34</v>
      </c>
      <c r="L7" s="105" t="s">
        <v>35</v>
      </c>
      <c r="M7" s="157" t="s">
        <v>88</v>
      </c>
      <c r="N7" s="146" t="s">
        <v>88</v>
      </c>
      <c r="O7" s="146" t="s">
        <v>88</v>
      </c>
      <c r="P7" s="146" t="s">
        <v>88</v>
      </c>
      <c r="Q7" s="158" t="s">
        <v>88</v>
      </c>
      <c r="R7" s="106" t="s">
        <v>34</v>
      </c>
      <c r="S7" s="646" t="s">
        <v>37</v>
      </c>
      <c r="T7" s="142" t="s">
        <v>91</v>
      </c>
      <c r="U7" s="104" t="s">
        <v>34</v>
      </c>
      <c r="V7" s="105" t="s">
        <v>35</v>
      </c>
      <c r="W7" s="157" t="s">
        <v>87</v>
      </c>
      <c r="X7" s="163" t="s">
        <v>87</v>
      </c>
      <c r="Y7" s="163" t="s">
        <v>87</v>
      </c>
      <c r="Z7" s="163" t="s">
        <v>87</v>
      </c>
      <c r="AA7" s="164" t="s">
        <v>87</v>
      </c>
      <c r="AB7" s="106" t="s">
        <v>34</v>
      </c>
      <c r="AC7" s="646" t="s">
        <v>37</v>
      </c>
      <c r="AD7" s="144" t="s">
        <v>91</v>
      </c>
    </row>
    <row r="8" spans="1:30" ht="30" customHeight="1" thickBot="1">
      <c r="A8" s="104" t="s">
        <v>41</v>
      </c>
      <c r="B8" s="105" t="s">
        <v>42</v>
      </c>
      <c r="C8" s="159" t="s">
        <v>86</v>
      </c>
      <c r="D8" s="159" t="s">
        <v>86</v>
      </c>
      <c r="E8" s="159" t="s">
        <v>86</v>
      </c>
      <c r="F8" s="159" t="s">
        <v>86</v>
      </c>
      <c r="G8" s="168" t="s">
        <v>86</v>
      </c>
      <c r="H8" s="106" t="s">
        <v>41</v>
      </c>
      <c r="I8" s="647"/>
      <c r="J8" s="141" t="s">
        <v>91</v>
      </c>
      <c r="K8" s="104" t="s">
        <v>41</v>
      </c>
      <c r="L8" s="105" t="s">
        <v>42</v>
      </c>
      <c r="M8" s="159" t="s">
        <v>88</v>
      </c>
      <c r="N8" s="147" t="s">
        <v>88</v>
      </c>
      <c r="O8" s="147" t="s">
        <v>88</v>
      </c>
      <c r="P8" s="147" t="s">
        <v>88</v>
      </c>
      <c r="Q8" s="160" t="s">
        <v>88</v>
      </c>
      <c r="R8" s="106" t="s">
        <v>41</v>
      </c>
      <c r="S8" s="647"/>
      <c r="T8" s="142" t="s">
        <v>91</v>
      </c>
      <c r="U8" s="104" t="s">
        <v>41</v>
      </c>
      <c r="V8" s="105" t="s">
        <v>42</v>
      </c>
      <c r="W8" s="159" t="s">
        <v>87</v>
      </c>
      <c r="X8" s="165" t="s">
        <v>87</v>
      </c>
      <c r="Y8" s="165" t="s">
        <v>87</v>
      </c>
      <c r="Z8" s="165" t="s">
        <v>87</v>
      </c>
      <c r="AA8" s="166" t="s">
        <v>87</v>
      </c>
      <c r="AB8" s="106" t="s">
        <v>41</v>
      </c>
      <c r="AC8" s="647"/>
      <c r="AD8" s="144" t="s">
        <v>91</v>
      </c>
    </row>
    <row r="9" spans="1:30" ht="37.5" customHeight="1" thickBot="1">
      <c r="A9" s="104"/>
      <c r="B9" s="105" t="s">
        <v>43</v>
      </c>
      <c r="C9" s="648" t="s">
        <v>44</v>
      </c>
      <c r="D9" s="649"/>
      <c r="E9" s="649"/>
      <c r="F9" s="649"/>
      <c r="G9" s="650"/>
      <c r="H9" s="106" t="s">
        <v>45</v>
      </c>
      <c r="I9" s="105" t="s">
        <v>46</v>
      </c>
      <c r="J9" s="141" t="s">
        <v>86</v>
      </c>
      <c r="K9" s="104"/>
      <c r="L9" s="105" t="s">
        <v>43</v>
      </c>
      <c r="M9" s="643" t="s">
        <v>44</v>
      </c>
      <c r="N9" s="644"/>
      <c r="O9" s="644"/>
      <c r="P9" s="644"/>
      <c r="Q9" s="645"/>
      <c r="R9" s="106" t="s">
        <v>45</v>
      </c>
      <c r="S9" s="105" t="s">
        <v>46</v>
      </c>
      <c r="T9" s="142" t="s">
        <v>88</v>
      </c>
      <c r="U9" s="104"/>
      <c r="V9" s="105" t="s">
        <v>43</v>
      </c>
      <c r="W9" s="648" t="s">
        <v>44</v>
      </c>
      <c r="X9" s="649"/>
      <c r="Y9" s="649"/>
      <c r="Z9" s="649"/>
      <c r="AA9" s="650"/>
      <c r="AB9" s="106" t="s">
        <v>45</v>
      </c>
      <c r="AC9" s="105" t="s">
        <v>46</v>
      </c>
      <c r="AD9" s="144" t="s">
        <v>87</v>
      </c>
    </row>
    <row r="10" spans="1:30" ht="30" customHeight="1" thickBot="1">
      <c r="A10" s="104" t="s">
        <v>45</v>
      </c>
      <c r="B10" s="105" t="s">
        <v>47</v>
      </c>
      <c r="C10" s="157" t="s">
        <v>87</v>
      </c>
      <c r="D10" s="157" t="s">
        <v>87</v>
      </c>
      <c r="E10" s="157" t="s">
        <v>87</v>
      </c>
      <c r="F10" s="157" t="s">
        <v>87</v>
      </c>
      <c r="G10" s="167" t="s">
        <v>87</v>
      </c>
      <c r="H10" s="106"/>
      <c r="I10" s="105" t="s">
        <v>48</v>
      </c>
      <c r="J10" s="107" t="s">
        <v>49</v>
      </c>
      <c r="K10" s="104" t="s">
        <v>45</v>
      </c>
      <c r="L10" s="105" t="s">
        <v>47</v>
      </c>
      <c r="M10" s="142" t="s">
        <v>86</v>
      </c>
      <c r="N10" s="142" t="s">
        <v>86</v>
      </c>
      <c r="O10" s="142" t="s">
        <v>90</v>
      </c>
      <c r="P10" s="142" t="s">
        <v>86</v>
      </c>
      <c r="Q10" s="142" t="s">
        <v>86</v>
      </c>
      <c r="R10" s="106"/>
      <c r="S10" s="105" t="s">
        <v>48</v>
      </c>
      <c r="T10" s="107" t="s">
        <v>49</v>
      </c>
      <c r="U10" s="104" t="s">
        <v>45</v>
      </c>
      <c r="V10" s="105" t="s">
        <v>47</v>
      </c>
      <c r="W10" s="157" t="s">
        <v>88</v>
      </c>
      <c r="X10" s="163" t="s">
        <v>88</v>
      </c>
      <c r="Y10" s="163" t="s">
        <v>88</v>
      </c>
      <c r="Z10" s="163" t="s">
        <v>88</v>
      </c>
      <c r="AA10" s="164" t="s">
        <v>95</v>
      </c>
      <c r="AB10" s="106"/>
      <c r="AC10" s="105" t="s">
        <v>48</v>
      </c>
      <c r="AD10" s="107" t="s">
        <v>49</v>
      </c>
    </row>
    <row r="11" spans="1:30" ht="30" customHeight="1" thickBot="1">
      <c r="A11" s="104" t="s">
        <v>50</v>
      </c>
      <c r="B11" s="105" t="s">
        <v>51</v>
      </c>
      <c r="C11" s="159" t="s">
        <v>87</v>
      </c>
      <c r="D11" s="159" t="s">
        <v>87</v>
      </c>
      <c r="E11" s="159" t="s">
        <v>87</v>
      </c>
      <c r="F11" s="159" t="s">
        <v>87</v>
      </c>
      <c r="G11" s="168" t="s">
        <v>87</v>
      </c>
      <c r="H11" s="106" t="s">
        <v>50</v>
      </c>
      <c r="I11" s="105" t="s">
        <v>52</v>
      </c>
      <c r="J11" s="277" t="s">
        <v>87</v>
      </c>
      <c r="K11" s="104" t="s">
        <v>50</v>
      </c>
      <c r="L11" s="105" t="s">
        <v>51</v>
      </c>
      <c r="M11" s="142" t="s">
        <v>86</v>
      </c>
      <c r="N11" s="142" t="s">
        <v>86</v>
      </c>
      <c r="O11" s="142" t="s">
        <v>90</v>
      </c>
      <c r="P11" s="142" t="s">
        <v>86</v>
      </c>
      <c r="Q11" s="142" t="s">
        <v>86</v>
      </c>
      <c r="R11" s="106" t="s">
        <v>50</v>
      </c>
      <c r="S11" s="105" t="s">
        <v>52</v>
      </c>
      <c r="T11" s="278" t="s">
        <v>86</v>
      </c>
      <c r="U11" s="104" t="s">
        <v>50</v>
      </c>
      <c r="V11" s="105" t="s">
        <v>51</v>
      </c>
      <c r="W11" s="159" t="s">
        <v>88</v>
      </c>
      <c r="X11" s="165" t="s">
        <v>88</v>
      </c>
      <c r="Y11" s="165" t="s">
        <v>88</v>
      </c>
      <c r="Z11" s="165" t="s">
        <v>88</v>
      </c>
      <c r="AA11" s="166" t="s">
        <v>95</v>
      </c>
      <c r="AB11" s="106" t="s">
        <v>50</v>
      </c>
      <c r="AC11" s="105" t="s">
        <v>52</v>
      </c>
      <c r="AD11" s="279" t="s">
        <v>88</v>
      </c>
    </row>
    <row r="12" spans="1:30" ht="37.5" customHeight="1" thickBot="1">
      <c r="A12" s="108"/>
      <c r="B12" s="105" t="s">
        <v>53</v>
      </c>
      <c r="C12" s="648" t="s">
        <v>54</v>
      </c>
      <c r="D12" s="649"/>
      <c r="E12" s="649"/>
      <c r="F12" s="649"/>
      <c r="G12" s="650"/>
      <c r="H12" s="109" t="s">
        <v>55</v>
      </c>
      <c r="I12" s="110" t="s">
        <v>56</v>
      </c>
      <c r="J12" s="141" t="s">
        <v>88</v>
      </c>
      <c r="K12" s="108"/>
      <c r="L12" s="105" t="s">
        <v>53</v>
      </c>
      <c r="M12" s="643" t="s">
        <v>54</v>
      </c>
      <c r="N12" s="644"/>
      <c r="O12" s="644"/>
      <c r="P12" s="644"/>
      <c r="Q12" s="645"/>
      <c r="R12" s="109" t="s">
        <v>55</v>
      </c>
      <c r="S12" s="110" t="s">
        <v>56</v>
      </c>
      <c r="T12" s="142" t="s">
        <v>87</v>
      </c>
      <c r="U12" s="108"/>
      <c r="V12" s="105" t="s">
        <v>53</v>
      </c>
      <c r="W12" s="648" t="s">
        <v>54</v>
      </c>
      <c r="X12" s="649"/>
      <c r="Y12" s="649"/>
      <c r="Z12" s="649"/>
      <c r="AA12" s="650"/>
      <c r="AB12" s="109" t="s">
        <v>55</v>
      </c>
      <c r="AC12" s="110" t="s">
        <v>56</v>
      </c>
      <c r="AD12" s="144" t="s">
        <v>90</v>
      </c>
    </row>
    <row r="13" spans="1:30" ht="30" customHeight="1" thickBot="1">
      <c r="A13" s="104" t="s">
        <v>55</v>
      </c>
      <c r="B13" s="105" t="s">
        <v>57</v>
      </c>
      <c r="C13" s="141" t="s">
        <v>88</v>
      </c>
      <c r="D13" s="141" t="s">
        <v>88</v>
      </c>
      <c r="E13" s="141" t="s">
        <v>88</v>
      </c>
      <c r="F13" s="141" t="s">
        <v>88</v>
      </c>
      <c r="G13" s="141" t="s">
        <v>88</v>
      </c>
      <c r="H13" s="635"/>
      <c r="I13" s="636"/>
      <c r="J13" s="637"/>
      <c r="K13" s="104" t="s">
        <v>55</v>
      </c>
      <c r="L13" s="105" t="s">
        <v>57</v>
      </c>
      <c r="M13" s="142" t="s">
        <v>87</v>
      </c>
      <c r="N13" s="142" t="s">
        <v>87</v>
      </c>
      <c r="O13" s="142" t="s">
        <v>87</v>
      </c>
      <c r="P13" s="142" t="s">
        <v>87</v>
      </c>
      <c r="Q13" s="142" t="s">
        <v>90</v>
      </c>
      <c r="R13" s="635"/>
      <c r="S13" s="636"/>
      <c r="T13" s="637"/>
      <c r="U13" s="104" t="s">
        <v>55</v>
      </c>
      <c r="V13" s="105" t="s">
        <v>57</v>
      </c>
      <c r="W13" s="143" t="s">
        <v>86</v>
      </c>
      <c r="X13" s="143" t="s">
        <v>86</v>
      </c>
      <c r="Y13" s="143" t="s">
        <v>86</v>
      </c>
      <c r="Z13" s="143" t="s">
        <v>86</v>
      </c>
      <c r="AA13" s="142" t="s">
        <v>89</v>
      </c>
      <c r="AB13" s="635"/>
      <c r="AC13" s="636"/>
      <c r="AD13" s="637"/>
    </row>
    <row r="14" spans="1:30" ht="30" customHeight="1" thickBot="1">
      <c r="A14" s="104" t="s">
        <v>58</v>
      </c>
      <c r="B14" s="105" t="s">
        <v>59</v>
      </c>
      <c r="C14" s="141" t="s">
        <v>88</v>
      </c>
      <c r="D14" s="141" t="s">
        <v>88</v>
      </c>
      <c r="E14" s="141" t="s">
        <v>88</v>
      </c>
      <c r="F14" s="141" t="s">
        <v>88</v>
      </c>
      <c r="G14" s="141" t="s">
        <v>88</v>
      </c>
      <c r="H14" s="638"/>
      <c r="I14" s="639"/>
      <c r="J14" s="640"/>
      <c r="K14" s="104" t="s">
        <v>58</v>
      </c>
      <c r="L14" s="105" t="s">
        <v>59</v>
      </c>
      <c r="M14" s="142" t="s">
        <v>87</v>
      </c>
      <c r="N14" s="142" t="s">
        <v>87</v>
      </c>
      <c r="O14" s="142" t="s">
        <v>87</v>
      </c>
      <c r="P14" s="142" t="s">
        <v>87</v>
      </c>
      <c r="Q14" s="142" t="s">
        <v>90</v>
      </c>
      <c r="R14" s="638"/>
      <c r="S14" s="639"/>
      <c r="T14" s="640"/>
      <c r="U14" s="104" t="s">
        <v>58</v>
      </c>
      <c r="V14" s="105" t="s">
        <v>59</v>
      </c>
      <c r="W14" s="143" t="s">
        <v>86</v>
      </c>
      <c r="X14" s="143" t="s">
        <v>86</v>
      </c>
      <c r="Y14" s="143" t="s">
        <v>86</v>
      </c>
      <c r="Z14" s="143" t="s">
        <v>86</v>
      </c>
      <c r="AA14" s="142" t="s">
        <v>89</v>
      </c>
      <c r="AB14" s="638"/>
      <c r="AC14" s="639"/>
      <c r="AD14" s="640"/>
    </row>
    <row r="15" spans="1:30" ht="37.5" customHeight="1" thickBot="1">
      <c r="A15" s="104"/>
      <c r="B15" s="105" t="s">
        <v>60</v>
      </c>
      <c r="C15" s="643" t="s">
        <v>44</v>
      </c>
      <c r="D15" s="644"/>
      <c r="E15" s="644"/>
      <c r="F15" s="644"/>
      <c r="G15" s="645"/>
      <c r="H15" s="638"/>
      <c r="I15" s="639"/>
      <c r="J15" s="640"/>
      <c r="K15" s="104"/>
      <c r="L15" s="105" t="s">
        <v>60</v>
      </c>
      <c r="M15" s="643" t="s">
        <v>44</v>
      </c>
      <c r="N15" s="644"/>
      <c r="O15" s="644"/>
      <c r="P15" s="644"/>
      <c r="Q15" s="645"/>
      <c r="R15" s="638"/>
      <c r="S15" s="639"/>
      <c r="T15" s="640"/>
      <c r="U15" s="104"/>
      <c r="V15" s="105" t="s">
        <v>60</v>
      </c>
      <c r="W15" s="643" t="s">
        <v>44</v>
      </c>
      <c r="X15" s="644"/>
      <c r="Y15" s="644"/>
      <c r="Z15" s="644"/>
      <c r="AA15" s="645"/>
      <c r="AB15" s="638"/>
      <c r="AC15" s="639"/>
      <c r="AD15" s="640"/>
    </row>
    <row r="16" spans="1:30" ht="30" customHeight="1" thickBot="1">
      <c r="A16" s="104" t="s">
        <v>61</v>
      </c>
      <c r="B16" s="105" t="s">
        <v>62</v>
      </c>
      <c r="C16" s="157" t="s">
        <v>94</v>
      </c>
      <c r="D16" s="157" t="s">
        <v>95</v>
      </c>
      <c r="E16" s="157" t="s">
        <v>93</v>
      </c>
      <c r="F16" s="157" t="s">
        <v>89</v>
      </c>
      <c r="G16" s="167" t="s">
        <v>93</v>
      </c>
      <c r="H16" s="639"/>
      <c r="I16" s="639"/>
      <c r="J16" s="640"/>
      <c r="K16" s="104" t="s">
        <v>61</v>
      </c>
      <c r="L16" s="105" t="s">
        <v>62</v>
      </c>
      <c r="M16" s="157" t="s">
        <v>95</v>
      </c>
      <c r="N16" s="146" t="s">
        <v>89</v>
      </c>
      <c r="O16" s="146" t="s">
        <v>94</v>
      </c>
      <c r="P16" s="146" t="s">
        <v>93</v>
      </c>
      <c r="Q16" s="158" t="s">
        <v>89</v>
      </c>
      <c r="R16" s="639"/>
      <c r="S16" s="639"/>
      <c r="T16" s="640"/>
      <c r="U16" s="104" t="s">
        <v>61</v>
      </c>
      <c r="V16" s="105" t="s">
        <v>62</v>
      </c>
      <c r="W16" s="157" t="s">
        <v>89</v>
      </c>
      <c r="X16" s="161" t="s">
        <v>90</v>
      </c>
      <c r="Y16" s="146" t="s">
        <v>89</v>
      </c>
      <c r="Z16" s="161" t="s">
        <v>90</v>
      </c>
      <c r="AA16" s="158" t="s">
        <v>94</v>
      </c>
      <c r="AB16" s="639"/>
      <c r="AC16" s="639"/>
      <c r="AD16" s="640"/>
    </row>
    <row r="17" spans="1:30" ht="30" customHeight="1" thickBot="1">
      <c r="A17" s="104" t="s">
        <v>64</v>
      </c>
      <c r="B17" s="105" t="s">
        <v>65</v>
      </c>
      <c r="C17" s="159" t="s">
        <v>94</v>
      </c>
      <c r="D17" s="159" t="s">
        <v>95</v>
      </c>
      <c r="E17" s="159" t="s">
        <v>93</v>
      </c>
      <c r="F17" s="159" t="s">
        <v>89</v>
      </c>
      <c r="G17" s="168" t="s">
        <v>93</v>
      </c>
      <c r="H17" s="641"/>
      <c r="I17" s="641"/>
      <c r="J17" s="642"/>
      <c r="K17" s="104" t="s">
        <v>64</v>
      </c>
      <c r="L17" s="105" t="s">
        <v>65</v>
      </c>
      <c r="M17" s="159" t="s">
        <v>95</v>
      </c>
      <c r="N17" s="147" t="s">
        <v>89</v>
      </c>
      <c r="O17" s="147" t="s">
        <v>94</v>
      </c>
      <c r="P17" s="147" t="s">
        <v>93</v>
      </c>
      <c r="Q17" s="160" t="s">
        <v>89</v>
      </c>
      <c r="R17" s="641"/>
      <c r="S17" s="641"/>
      <c r="T17" s="642"/>
      <c r="U17" s="104" t="s">
        <v>64</v>
      </c>
      <c r="V17" s="105" t="s">
        <v>65</v>
      </c>
      <c r="W17" s="159" t="s">
        <v>89</v>
      </c>
      <c r="X17" s="162" t="s">
        <v>90</v>
      </c>
      <c r="Y17" s="147" t="s">
        <v>89</v>
      </c>
      <c r="Z17" s="162" t="s">
        <v>90</v>
      </c>
      <c r="AA17" s="160" t="s">
        <v>94</v>
      </c>
      <c r="AB17" s="641"/>
      <c r="AC17" s="641"/>
      <c r="AD17" s="642"/>
    </row>
    <row r="18" spans="1:30" ht="30" customHeight="1">
      <c r="A18" s="111"/>
      <c r="B18" s="112"/>
      <c r="C18" s="113"/>
      <c r="D18" s="113"/>
      <c r="E18" s="113"/>
      <c r="F18" s="113"/>
      <c r="G18" s="113"/>
      <c r="H18" s="114"/>
      <c r="I18" s="115"/>
      <c r="J18" s="114"/>
    </row>
    <row r="19" spans="1:30" ht="30" customHeight="1" thickBot="1">
      <c r="A19" s="116"/>
      <c r="B19" s="117"/>
      <c r="C19" s="116"/>
      <c r="D19" s="116"/>
      <c r="E19" s="111"/>
      <c r="F19" s="116"/>
      <c r="G19" s="116"/>
      <c r="H19" s="116"/>
      <c r="I19" s="117"/>
      <c r="J19" s="116"/>
    </row>
    <row r="20" spans="1:30" ht="30" customHeight="1" thickBot="1">
      <c r="A20" s="116"/>
      <c r="C20" s="626" t="s">
        <v>79</v>
      </c>
      <c r="D20" s="627"/>
      <c r="E20" s="118" t="s">
        <v>76</v>
      </c>
      <c r="F20" s="119" t="s">
        <v>72</v>
      </c>
      <c r="G20" s="119" t="s">
        <v>39</v>
      </c>
      <c r="H20" s="120"/>
      <c r="I20" s="117"/>
      <c r="J20" s="116"/>
      <c r="M20" s="631" t="s">
        <v>66</v>
      </c>
      <c r="N20" s="121" t="s">
        <v>19</v>
      </c>
      <c r="O20" s="121" t="s">
        <v>21</v>
      </c>
      <c r="P20" s="121" t="s">
        <v>20</v>
      </c>
      <c r="Q20" s="121" t="s">
        <v>21</v>
      </c>
      <c r="R20" s="121" t="s">
        <v>19</v>
      </c>
      <c r="S20" s="121" t="s">
        <v>20</v>
      </c>
      <c r="T20" s="121" t="s">
        <v>20</v>
      </c>
      <c r="U20" s="121" t="s">
        <v>19</v>
      </c>
      <c r="V20" s="121" t="s">
        <v>20</v>
      </c>
      <c r="W20" s="633" t="s">
        <v>202</v>
      </c>
      <c r="X20" s="633" t="s">
        <v>70</v>
      </c>
      <c r="Y20" s="122"/>
      <c r="Z20" s="625"/>
    </row>
    <row r="21" spans="1:30" ht="30" customHeight="1" thickBot="1">
      <c r="A21" s="116"/>
      <c r="B21" s="122"/>
      <c r="C21" s="122"/>
      <c r="E21" s="123"/>
      <c r="F21" s="98"/>
      <c r="G21" s="111"/>
      <c r="H21" s="97"/>
      <c r="I21" s="117"/>
      <c r="J21" s="116"/>
      <c r="M21" s="632"/>
      <c r="N21" s="169" t="s">
        <v>86</v>
      </c>
      <c r="O21" s="169" t="s">
        <v>87</v>
      </c>
      <c r="P21" s="169" t="s">
        <v>88</v>
      </c>
      <c r="Q21" s="169" t="s">
        <v>89</v>
      </c>
      <c r="R21" s="169" t="s">
        <v>90</v>
      </c>
      <c r="S21" s="169" t="s">
        <v>91</v>
      </c>
      <c r="T21" s="169" t="s">
        <v>93</v>
      </c>
      <c r="U21" s="169" t="s">
        <v>94</v>
      </c>
      <c r="V21" s="169" t="s">
        <v>95</v>
      </c>
      <c r="W21" s="634"/>
      <c r="X21" s="634"/>
      <c r="Y21" s="126"/>
      <c r="Z21" s="625"/>
    </row>
    <row r="22" spans="1:30" ht="30" customHeight="1" thickBot="1">
      <c r="A22" s="116"/>
      <c r="C22" s="626" t="s">
        <v>80</v>
      </c>
      <c r="D22" s="627"/>
      <c r="E22" s="118" t="s">
        <v>77</v>
      </c>
      <c r="F22" s="119" t="s">
        <v>82</v>
      </c>
      <c r="G22" s="628" t="s">
        <v>83</v>
      </c>
      <c r="H22" s="628"/>
      <c r="I22" s="120" t="s">
        <v>8</v>
      </c>
      <c r="J22" s="116"/>
      <c r="M22" s="127">
        <v>3</v>
      </c>
      <c r="N22" s="128">
        <f>COUNTIF(A4:J17,"ગુજરાતી")</f>
        <v>11</v>
      </c>
      <c r="O22" s="128">
        <f>COUNTIF(B4:J17,"ગણિત")</f>
        <v>11</v>
      </c>
      <c r="P22" s="128">
        <f>COUNTIF(A4:J17,"પર્યાવરણ")</f>
        <v>11</v>
      </c>
      <c r="Q22" s="128">
        <f>COUNTIF(A4:J17,"અંગ્રેજી")</f>
        <v>2</v>
      </c>
      <c r="R22" s="128">
        <f>COUNTIF(A4:J17,"હિન્દી")</f>
        <v>0</v>
      </c>
      <c r="S22" s="128">
        <f>COUNTIF(A4:J17,"શા.શિ.")</f>
        <v>2</v>
      </c>
      <c r="T22" s="128">
        <f>COUNTIF(A4:J17,"કાર્યા.")</f>
        <v>4</v>
      </c>
      <c r="U22" s="128">
        <f>COUNTIF(A4:J17,"ચિત્ર")</f>
        <v>2</v>
      </c>
      <c r="V22" s="128">
        <f>COUNTIF(A4:J17,"સંગીત")</f>
        <v>2</v>
      </c>
      <c r="W22" s="275">
        <f>COUNTIF(A4:J17,"ટેસ્ટ ")</f>
        <v>0</v>
      </c>
      <c r="X22" s="129">
        <f>SUM(N22:W22)</f>
        <v>45</v>
      </c>
      <c r="Y22" s="131"/>
      <c r="Z22" s="130"/>
    </row>
    <row r="23" spans="1:30" ht="30" customHeight="1" thickBot="1">
      <c r="A23" s="116"/>
      <c r="B23" s="122"/>
      <c r="C23" s="122"/>
      <c r="E23" s="123"/>
      <c r="F23" s="98"/>
      <c r="G23" s="111"/>
      <c r="H23" s="97"/>
      <c r="I23" s="117"/>
      <c r="J23" s="116"/>
      <c r="M23" s="132">
        <v>4</v>
      </c>
      <c r="N23" s="128">
        <f>COUNTIF(K5:T17,"ગુજરાતી")</f>
        <v>9</v>
      </c>
      <c r="O23" s="128">
        <f>COUNTIF(K5:T17,"ગણિત")</f>
        <v>9</v>
      </c>
      <c r="P23" s="128">
        <f>COUNTIF(K5:T17,"પર્યાવરણ")</f>
        <v>11</v>
      </c>
      <c r="Q23" s="128">
        <f>COUNTIF(K5:T17,"અંગ્રેજી")</f>
        <v>4</v>
      </c>
      <c r="R23" s="128">
        <f>COUNTIF(K5:T17,"હિન્દી")</f>
        <v>4</v>
      </c>
      <c r="S23" s="128">
        <f>COUNTIF(K5:T17,"શા.શિ.")</f>
        <v>2</v>
      </c>
      <c r="T23" s="128">
        <f>COUNTIF(K5:T17,"કાર્યા.")</f>
        <v>2</v>
      </c>
      <c r="U23" s="128">
        <f>COUNTIF(K5:T17,"ચિત્ર")</f>
        <v>2</v>
      </c>
      <c r="V23" s="128">
        <f>COUNTIF(K5:T17,"સંગીત")</f>
        <v>2</v>
      </c>
      <c r="W23" s="275">
        <f>COUNTIF(K5:T17,"ટેસ્ટ ")</f>
        <v>0</v>
      </c>
      <c r="X23" s="129">
        <f t="shared" ref="X23:X24" si="0">SUM(N23:W23)</f>
        <v>45</v>
      </c>
      <c r="Y23" s="131"/>
      <c r="Z23" s="130"/>
    </row>
    <row r="24" spans="1:30" ht="30" customHeight="1" thickBot="1">
      <c r="A24" s="116"/>
      <c r="C24" s="626" t="s">
        <v>81</v>
      </c>
      <c r="D24" s="629"/>
      <c r="E24" s="118" t="s">
        <v>78</v>
      </c>
      <c r="F24" s="119" t="s">
        <v>84</v>
      </c>
      <c r="G24" s="119" t="s">
        <v>85</v>
      </c>
      <c r="H24" s="628" t="s">
        <v>14</v>
      </c>
      <c r="I24" s="630"/>
      <c r="J24" s="116"/>
      <c r="M24" s="127">
        <v>5</v>
      </c>
      <c r="N24" s="128">
        <f>COUNTIF(U6:AD17,"ગુજરાતી")</f>
        <v>8</v>
      </c>
      <c r="O24" s="128">
        <f>COUNTIF(U6:AD17,"ગણિત")</f>
        <v>11</v>
      </c>
      <c r="P24" s="128">
        <f>COUNTIF(U6:AD17,"પર્યાવરણ")</f>
        <v>9</v>
      </c>
      <c r="Q24" s="128">
        <f>COUNTIF(U6:AD17,"અંગ્રેજી")</f>
        <v>6</v>
      </c>
      <c r="R24" s="128">
        <f>COUNTIF(U6:AD17,"હિન્દી")</f>
        <v>5</v>
      </c>
      <c r="S24" s="128">
        <f>COUNTIF(U6:AD17,"શા.શિ.")</f>
        <v>2</v>
      </c>
      <c r="T24" s="128">
        <f>COUNTIF(U6:AD17,"કાર્યા.")</f>
        <v>0</v>
      </c>
      <c r="U24" s="128">
        <f>COUNTIF(U6:AD17,"ચિત્ર")</f>
        <v>2</v>
      </c>
      <c r="V24" s="128">
        <f>COUNTIF(U6:AD17,"સંગીત")</f>
        <v>2</v>
      </c>
      <c r="W24" s="275">
        <f>COUNTIF(U6:AD17,"ટેસ્ટ ")</f>
        <v>0</v>
      </c>
      <c r="X24" s="129">
        <f t="shared" si="0"/>
        <v>45</v>
      </c>
      <c r="Y24" s="131"/>
      <c r="Z24" s="130"/>
    </row>
    <row r="25" spans="1:30" ht="30" customHeight="1" thickBot="1">
      <c r="A25" s="116"/>
      <c r="B25" s="122"/>
      <c r="C25" s="122"/>
      <c r="E25" s="97"/>
      <c r="F25" s="98"/>
      <c r="G25" s="98"/>
      <c r="H25" s="97"/>
      <c r="I25" s="117"/>
      <c r="J25" s="116"/>
      <c r="M25" s="102" t="s">
        <v>70</v>
      </c>
      <c r="N25" s="133">
        <f>SUM(N22:N24)</f>
        <v>28</v>
      </c>
      <c r="O25" s="133">
        <f>SUM(O22:O24)</f>
        <v>31</v>
      </c>
      <c r="P25" s="133">
        <f t="shared" ref="P25:V25" si="1">SUM(P22:P24)</f>
        <v>31</v>
      </c>
      <c r="Q25" s="133">
        <f t="shared" si="1"/>
        <v>12</v>
      </c>
      <c r="R25" s="133">
        <f t="shared" si="1"/>
        <v>9</v>
      </c>
      <c r="S25" s="133">
        <f t="shared" si="1"/>
        <v>6</v>
      </c>
      <c r="T25" s="133">
        <f t="shared" si="1"/>
        <v>6</v>
      </c>
      <c r="U25" s="133">
        <f t="shared" si="1"/>
        <v>6</v>
      </c>
      <c r="V25" s="133">
        <f t="shared" si="1"/>
        <v>6</v>
      </c>
      <c r="W25" s="129">
        <f>SUM(W22:W24)</f>
        <v>0</v>
      </c>
      <c r="X25" s="129">
        <f>SUM(X22:X24)</f>
        <v>135</v>
      </c>
      <c r="Y25" s="122"/>
      <c r="Z25" s="130"/>
    </row>
    <row r="26" spans="1:30" ht="30" customHeight="1">
      <c r="A26" s="116"/>
      <c r="C26" s="624"/>
      <c r="D26" s="624"/>
      <c r="E26" s="131"/>
      <c r="F26" s="111"/>
      <c r="G26" s="111"/>
      <c r="H26" s="97"/>
      <c r="I26" s="117"/>
      <c r="J26" s="116"/>
      <c r="N26" s="100"/>
      <c r="O26" s="100"/>
      <c r="P26" s="100"/>
      <c r="Q26" s="100"/>
      <c r="R26" s="100"/>
      <c r="T26" s="100"/>
    </row>
    <row r="27" spans="1:30" ht="21.75" customHeight="1">
      <c r="A27" s="116"/>
      <c r="B27" s="122"/>
      <c r="C27" s="122"/>
      <c r="E27" s="116"/>
      <c r="F27" s="116"/>
      <c r="G27" s="116"/>
      <c r="H27" s="116"/>
      <c r="I27" s="117"/>
      <c r="J27" s="116"/>
      <c r="S27" s="97"/>
    </row>
    <row r="28" spans="1:30" ht="21.75" customHeight="1">
      <c r="A28" s="116"/>
      <c r="C28" s="624"/>
      <c r="D28" s="624"/>
      <c r="E28" s="131"/>
      <c r="F28" s="111"/>
      <c r="G28" s="111"/>
      <c r="H28" s="116"/>
      <c r="I28" s="117"/>
      <c r="J28" s="116"/>
      <c r="S28" s="97"/>
    </row>
    <row r="29" spans="1:30" ht="31.5">
      <c r="A29" s="116"/>
      <c r="B29" s="117"/>
      <c r="C29" s="116"/>
      <c r="D29" s="116"/>
      <c r="E29" s="116"/>
      <c r="F29" s="116"/>
      <c r="G29" s="116"/>
      <c r="H29" s="116"/>
      <c r="I29" s="117"/>
      <c r="J29" s="116"/>
      <c r="S29" s="97"/>
    </row>
    <row r="30" spans="1:30" ht="31.5">
      <c r="A30" s="116"/>
      <c r="B30" s="117"/>
      <c r="C30" s="116"/>
      <c r="D30" s="116"/>
      <c r="E30" s="116"/>
      <c r="F30" s="116"/>
      <c r="G30" s="116"/>
      <c r="H30" s="116"/>
      <c r="I30" s="117"/>
      <c r="J30" s="116"/>
      <c r="S30" s="97"/>
    </row>
    <row r="31" spans="1:30" ht="31.5">
      <c r="A31" s="116"/>
      <c r="B31" s="117"/>
      <c r="C31" s="116"/>
      <c r="D31" s="116"/>
      <c r="E31" s="116"/>
      <c r="F31" s="116"/>
      <c r="G31" s="116"/>
      <c r="H31" s="116"/>
      <c r="I31" s="117"/>
      <c r="J31" s="116"/>
      <c r="S31" s="97"/>
    </row>
    <row r="32" spans="1:30" ht="31.5">
      <c r="A32" s="116"/>
      <c r="B32" s="117"/>
      <c r="C32" s="116"/>
      <c r="D32" s="116"/>
      <c r="E32" s="116"/>
      <c r="F32" s="116"/>
      <c r="G32" s="116"/>
      <c r="H32" s="116"/>
      <c r="I32" s="117"/>
      <c r="J32" s="116"/>
      <c r="S32" s="97"/>
    </row>
    <row r="33" spans="1:20" ht="31.5">
      <c r="A33" s="116"/>
      <c r="B33" s="117"/>
      <c r="C33" s="116"/>
      <c r="D33" s="116"/>
      <c r="E33" s="116"/>
      <c r="F33" s="116"/>
      <c r="G33" s="116"/>
      <c r="H33" s="116"/>
      <c r="I33" s="117"/>
      <c r="J33" s="116"/>
      <c r="N33" s="100"/>
      <c r="O33" s="100"/>
      <c r="P33" s="100"/>
      <c r="Q33" s="100"/>
      <c r="R33" s="100"/>
      <c r="T33" s="100"/>
    </row>
    <row r="34" spans="1:20" ht="31.5">
      <c r="A34" s="116"/>
      <c r="B34" s="117"/>
      <c r="C34" s="116"/>
      <c r="D34" s="116"/>
      <c r="E34" s="116"/>
      <c r="F34" s="116"/>
      <c r="G34" s="116"/>
      <c r="H34" s="116"/>
      <c r="I34" s="117"/>
      <c r="J34" s="116"/>
      <c r="N34" s="100"/>
      <c r="O34" s="100"/>
      <c r="P34" s="100"/>
      <c r="Q34" s="100"/>
      <c r="R34" s="100"/>
      <c r="T34" s="100"/>
    </row>
    <row r="35" spans="1:20" ht="31.5">
      <c r="A35" s="116"/>
      <c r="B35" s="117"/>
      <c r="C35" s="116"/>
      <c r="D35" s="116"/>
      <c r="E35" s="116"/>
      <c r="F35" s="116"/>
      <c r="G35" s="116"/>
      <c r="H35" s="116"/>
      <c r="I35" s="117"/>
      <c r="J35" s="116"/>
      <c r="N35" s="100"/>
      <c r="O35" s="100"/>
      <c r="P35" s="100"/>
      <c r="Q35" s="100"/>
      <c r="R35" s="100"/>
      <c r="T35" s="100"/>
    </row>
    <row r="36" spans="1:20" ht="31.5">
      <c r="A36" s="116"/>
      <c r="B36" s="117"/>
      <c r="C36" s="116"/>
      <c r="D36" s="116"/>
      <c r="E36" s="116"/>
      <c r="F36" s="116"/>
      <c r="G36" s="116"/>
      <c r="H36" s="116"/>
      <c r="I36" s="117"/>
      <c r="J36" s="116"/>
      <c r="N36" s="100"/>
      <c r="O36" s="100"/>
      <c r="P36" s="100"/>
      <c r="Q36" s="100"/>
      <c r="R36" s="100"/>
      <c r="T36" s="100"/>
    </row>
    <row r="37" spans="1:20" ht="31.5">
      <c r="A37" s="116"/>
      <c r="B37" s="117"/>
      <c r="C37" s="116"/>
      <c r="D37" s="116"/>
      <c r="E37" s="116"/>
      <c r="F37" s="116"/>
      <c r="G37" s="116"/>
      <c r="H37" s="116"/>
      <c r="I37" s="117"/>
      <c r="J37" s="116"/>
      <c r="N37" s="100"/>
      <c r="O37" s="100"/>
      <c r="P37" s="100"/>
      <c r="Q37" s="100"/>
      <c r="R37" s="100"/>
      <c r="T37" s="100"/>
    </row>
    <row r="38" spans="1:20" ht="31.5">
      <c r="A38" s="116"/>
      <c r="B38" s="117"/>
      <c r="C38" s="116"/>
      <c r="D38" s="116"/>
      <c r="E38" s="116"/>
      <c r="F38" s="116"/>
      <c r="G38" s="116"/>
      <c r="H38" s="116"/>
      <c r="I38" s="117"/>
      <c r="J38" s="116"/>
      <c r="N38" s="100"/>
      <c r="O38" s="100"/>
      <c r="P38" s="100"/>
      <c r="Q38" s="100"/>
      <c r="R38" s="100"/>
      <c r="T38" s="100"/>
    </row>
    <row r="39" spans="1:20" ht="31.5">
      <c r="A39" s="116"/>
      <c r="B39" s="117"/>
      <c r="C39" s="116"/>
      <c r="D39" s="116"/>
      <c r="E39" s="116"/>
      <c r="F39" s="116"/>
      <c r="G39" s="116"/>
      <c r="H39" s="116"/>
      <c r="I39" s="117"/>
      <c r="J39" s="116"/>
      <c r="N39" s="100"/>
      <c r="O39" s="100"/>
      <c r="P39" s="100"/>
      <c r="Q39" s="100"/>
      <c r="R39" s="100"/>
      <c r="T39" s="100"/>
    </row>
    <row r="40" spans="1:20" ht="31.5">
      <c r="A40" s="116"/>
      <c r="B40" s="117"/>
      <c r="C40" s="116"/>
      <c r="D40" s="116"/>
      <c r="E40" s="116"/>
      <c r="F40" s="116"/>
      <c r="G40" s="116"/>
      <c r="H40" s="116"/>
      <c r="I40" s="117"/>
      <c r="J40" s="116"/>
    </row>
    <row r="41" spans="1:20" ht="31.5">
      <c r="A41" s="116"/>
      <c r="B41" s="117"/>
      <c r="C41" s="116"/>
      <c r="D41" s="116"/>
      <c r="E41" s="116"/>
      <c r="F41" s="116"/>
      <c r="G41" s="116"/>
      <c r="H41" s="116"/>
      <c r="I41" s="117"/>
      <c r="J41" s="116"/>
    </row>
    <row r="42" spans="1:20" ht="31.5">
      <c r="A42" s="116"/>
      <c r="B42" s="117"/>
      <c r="C42" s="116"/>
      <c r="D42" s="116"/>
      <c r="E42" s="116"/>
      <c r="F42" s="116"/>
      <c r="G42" s="116"/>
      <c r="H42" s="116"/>
      <c r="I42" s="117"/>
      <c r="J42" s="116"/>
    </row>
    <row r="43" spans="1:20" ht="31.5">
      <c r="A43" s="116"/>
      <c r="B43" s="117"/>
      <c r="C43" s="116"/>
      <c r="D43" s="116"/>
      <c r="E43" s="116"/>
      <c r="F43" s="116"/>
      <c r="G43" s="116"/>
      <c r="H43" s="116"/>
      <c r="I43" s="117"/>
      <c r="J43" s="116"/>
    </row>
    <row r="44" spans="1:20" ht="31.5">
      <c r="A44" s="116"/>
      <c r="B44" s="117"/>
      <c r="C44" s="116"/>
      <c r="D44" s="116"/>
      <c r="E44" s="116"/>
      <c r="F44" s="116"/>
      <c r="G44" s="116"/>
      <c r="H44" s="116"/>
      <c r="I44" s="117"/>
      <c r="J44" s="116"/>
    </row>
    <row r="45" spans="1:20" ht="31.5">
      <c r="A45" s="116"/>
      <c r="B45" s="117"/>
      <c r="C45" s="116"/>
      <c r="D45" s="116"/>
      <c r="E45" s="116"/>
      <c r="F45" s="116"/>
      <c r="G45" s="116"/>
      <c r="H45" s="116"/>
      <c r="I45" s="117"/>
      <c r="J45" s="116"/>
    </row>
    <row r="46" spans="1:20" ht="31.5">
      <c r="A46" s="116"/>
      <c r="B46" s="117"/>
      <c r="C46" s="116"/>
      <c r="D46" s="116"/>
      <c r="E46" s="116"/>
      <c r="F46" s="116"/>
      <c r="G46" s="116"/>
      <c r="H46" s="116"/>
      <c r="I46" s="117"/>
      <c r="J46" s="116"/>
    </row>
    <row r="47" spans="1:20" ht="31.5">
      <c r="A47" s="116"/>
      <c r="B47" s="117"/>
      <c r="C47" s="116"/>
      <c r="D47" s="116"/>
      <c r="E47" s="116"/>
      <c r="F47" s="116"/>
      <c r="G47" s="116"/>
      <c r="H47" s="116"/>
      <c r="I47" s="117"/>
      <c r="J47" s="116"/>
    </row>
    <row r="48" spans="1:20" ht="31.5">
      <c r="A48" s="116"/>
      <c r="B48" s="117"/>
      <c r="C48" s="116"/>
      <c r="D48" s="116"/>
      <c r="E48" s="116"/>
      <c r="F48" s="116"/>
      <c r="G48" s="116"/>
      <c r="H48" s="116"/>
      <c r="I48" s="117"/>
      <c r="J48" s="116"/>
    </row>
    <row r="49" spans="1:10" ht="31.5">
      <c r="A49" s="116"/>
      <c r="B49" s="117"/>
      <c r="C49" s="116"/>
      <c r="D49" s="116"/>
      <c r="E49" s="116"/>
      <c r="F49" s="116"/>
      <c r="G49" s="116"/>
      <c r="H49" s="116"/>
      <c r="I49" s="117"/>
      <c r="J49" s="116"/>
    </row>
    <row r="50" spans="1:10" ht="31.5">
      <c r="A50" s="116"/>
      <c r="B50" s="117"/>
      <c r="C50" s="116"/>
      <c r="D50" s="116"/>
      <c r="E50" s="116"/>
      <c r="F50" s="116"/>
      <c r="G50" s="116"/>
      <c r="H50" s="116"/>
      <c r="I50" s="117"/>
      <c r="J50" s="116"/>
    </row>
    <row r="51" spans="1:10" ht="31.5">
      <c r="A51" s="116"/>
      <c r="B51" s="117"/>
      <c r="C51" s="116"/>
      <c r="D51" s="116"/>
      <c r="E51" s="116"/>
      <c r="F51" s="116"/>
      <c r="G51" s="116"/>
      <c r="H51" s="116"/>
      <c r="I51" s="117"/>
      <c r="J51" s="116"/>
    </row>
    <row r="52" spans="1:10" ht="31.5">
      <c r="A52" s="116"/>
      <c r="B52" s="117"/>
      <c r="C52" s="116"/>
      <c r="D52" s="116"/>
      <c r="E52" s="116"/>
      <c r="F52" s="116"/>
      <c r="G52" s="116"/>
      <c r="H52" s="116"/>
      <c r="I52" s="117"/>
      <c r="J52" s="116"/>
    </row>
  </sheetData>
  <mergeCells count="34">
    <mergeCell ref="C6:G6"/>
    <mergeCell ref="M6:Q6"/>
    <mergeCell ref="W6:AA6"/>
    <mergeCell ref="A1:AD1"/>
    <mergeCell ref="A2:AD2"/>
    <mergeCell ref="A4:J4"/>
    <mergeCell ref="K4:T4"/>
    <mergeCell ref="U4:AD4"/>
    <mergeCell ref="AB13:AD17"/>
    <mergeCell ref="C15:G15"/>
    <mergeCell ref="M15:Q15"/>
    <mergeCell ref="W15:AA15"/>
    <mergeCell ref="I7:I8"/>
    <mergeCell ref="S7:S8"/>
    <mergeCell ref="AC7:AC8"/>
    <mergeCell ref="C9:G9"/>
    <mergeCell ref="M9:Q9"/>
    <mergeCell ref="W9:AA9"/>
    <mergeCell ref="C12:G12"/>
    <mergeCell ref="M12:Q12"/>
    <mergeCell ref="W12:AA12"/>
    <mergeCell ref="H13:J17"/>
    <mergeCell ref="R13:T17"/>
    <mergeCell ref="C28:D28"/>
    <mergeCell ref="Z20:Z21"/>
    <mergeCell ref="C22:D22"/>
    <mergeCell ref="G22:H22"/>
    <mergeCell ref="C24:D24"/>
    <mergeCell ref="H24:I24"/>
    <mergeCell ref="C26:D26"/>
    <mergeCell ref="C20:D20"/>
    <mergeCell ref="M20:M21"/>
    <mergeCell ref="W20:W21"/>
    <mergeCell ref="X20:X21"/>
  </mergeCells>
  <dataValidations count="1">
    <dataValidation type="list" allowBlank="1" showInputMessage="1" showErrorMessage="1" sqref="C7:G8 C10:G11 C13:G14 C16:G17 M7:Q8 M10:Q11 M13:Q14 M16:Q17 W7:AA8 W10:AA11 J11:J12 W16:AA17 T11:T12 J7:J9 T7:T9 W13:AA14 AD7:AD9 AD11:AD12" xr:uid="{00000000-0002-0000-0900-000000000000}">
      <formula1>SUBJ</formula1>
    </dataValidation>
  </dataValidations>
  <pageMargins left="0.7" right="0.7" top="0.75" bottom="0.75" header="0.3" footer="0.3"/>
  <pageSetup paperSize="9" scale="38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8"/>
  <sheetViews>
    <sheetView view="pageBreakPreview" topLeftCell="A22" zoomScale="60" zoomScaleNormal="70" workbookViewId="0">
      <selection activeCell="C11" sqref="C11:Q12"/>
    </sheetView>
  </sheetViews>
  <sheetFormatPr defaultRowHeight="12.75"/>
  <cols>
    <col min="1" max="1" width="6" style="170" bestFit="1" customWidth="1"/>
    <col min="2" max="2" width="15.85546875" style="170" customWidth="1"/>
    <col min="3" max="7" width="14.5703125" style="170" customWidth="1"/>
    <col min="8" max="8" width="6.42578125" style="170" customWidth="1"/>
    <col min="9" max="9" width="14.28515625" style="170" bestFit="1" customWidth="1"/>
    <col min="10" max="10" width="15.140625" style="170" customWidth="1"/>
    <col min="11" max="256" width="9.140625" style="170"/>
    <col min="257" max="257" width="7.42578125" style="170" customWidth="1"/>
    <col min="258" max="258" width="15.85546875" style="170" customWidth="1"/>
    <col min="259" max="263" width="14.5703125" style="170" customWidth="1"/>
    <col min="264" max="264" width="6.42578125" style="170" customWidth="1"/>
    <col min="265" max="265" width="14.28515625" style="170" bestFit="1" customWidth="1"/>
    <col min="266" max="266" width="15.140625" style="170" customWidth="1"/>
    <col min="267" max="512" width="9.140625" style="170"/>
    <col min="513" max="513" width="7.42578125" style="170" customWidth="1"/>
    <col min="514" max="514" width="15.85546875" style="170" customWidth="1"/>
    <col min="515" max="519" width="14.5703125" style="170" customWidth="1"/>
    <col min="520" max="520" width="6.42578125" style="170" customWidth="1"/>
    <col min="521" max="521" width="14.28515625" style="170" bestFit="1" customWidth="1"/>
    <col min="522" max="522" width="15.140625" style="170" customWidth="1"/>
    <col min="523" max="768" width="9.140625" style="170"/>
    <col min="769" max="769" width="7.42578125" style="170" customWidth="1"/>
    <col min="770" max="770" width="15.85546875" style="170" customWidth="1"/>
    <col min="771" max="775" width="14.5703125" style="170" customWidth="1"/>
    <col min="776" max="776" width="6.42578125" style="170" customWidth="1"/>
    <col min="777" max="777" width="14.28515625" style="170" bestFit="1" customWidth="1"/>
    <col min="778" max="778" width="15.140625" style="170" customWidth="1"/>
    <col min="779" max="1024" width="9.140625" style="170"/>
    <col min="1025" max="1025" width="7.42578125" style="170" customWidth="1"/>
    <col min="1026" max="1026" width="15.85546875" style="170" customWidth="1"/>
    <col min="1027" max="1031" width="14.5703125" style="170" customWidth="1"/>
    <col min="1032" max="1032" width="6.42578125" style="170" customWidth="1"/>
    <col min="1033" max="1033" width="14.28515625" style="170" bestFit="1" customWidth="1"/>
    <col min="1034" max="1034" width="15.140625" style="170" customWidth="1"/>
    <col min="1035" max="1280" width="9.140625" style="170"/>
    <col min="1281" max="1281" width="7.42578125" style="170" customWidth="1"/>
    <col min="1282" max="1282" width="15.85546875" style="170" customWidth="1"/>
    <col min="1283" max="1287" width="14.5703125" style="170" customWidth="1"/>
    <col min="1288" max="1288" width="6.42578125" style="170" customWidth="1"/>
    <col min="1289" max="1289" width="14.28515625" style="170" bestFit="1" customWidth="1"/>
    <col min="1290" max="1290" width="15.140625" style="170" customWidth="1"/>
    <col min="1291" max="1536" width="9.140625" style="170"/>
    <col min="1537" max="1537" width="7.42578125" style="170" customWidth="1"/>
    <col min="1538" max="1538" width="15.85546875" style="170" customWidth="1"/>
    <col min="1539" max="1543" width="14.5703125" style="170" customWidth="1"/>
    <col min="1544" max="1544" width="6.42578125" style="170" customWidth="1"/>
    <col min="1545" max="1545" width="14.28515625" style="170" bestFit="1" customWidth="1"/>
    <col min="1546" max="1546" width="15.140625" style="170" customWidth="1"/>
    <col min="1547" max="1792" width="9.140625" style="170"/>
    <col min="1793" max="1793" width="7.42578125" style="170" customWidth="1"/>
    <col min="1794" max="1794" width="15.85546875" style="170" customWidth="1"/>
    <col min="1795" max="1799" width="14.5703125" style="170" customWidth="1"/>
    <col min="1800" max="1800" width="6.42578125" style="170" customWidth="1"/>
    <col min="1801" max="1801" width="14.28515625" style="170" bestFit="1" customWidth="1"/>
    <col min="1802" max="1802" width="15.140625" style="170" customWidth="1"/>
    <col min="1803" max="2048" width="9.140625" style="170"/>
    <col min="2049" max="2049" width="7.42578125" style="170" customWidth="1"/>
    <col min="2050" max="2050" width="15.85546875" style="170" customWidth="1"/>
    <col min="2051" max="2055" width="14.5703125" style="170" customWidth="1"/>
    <col min="2056" max="2056" width="6.42578125" style="170" customWidth="1"/>
    <col min="2057" max="2057" width="14.28515625" style="170" bestFit="1" customWidth="1"/>
    <col min="2058" max="2058" width="15.140625" style="170" customWidth="1"/>
    <col min="2059" max="2304" width="9.140625" style="170"/>
    <col min="2305" max="2305" width="7.42578125" style="170" customWidth="1"/>
    <col min="2306" max="2306" width="15.85546875" style="170" customWidth="1"/>
    <col min="2307" max="2311" width="14.5703125" style="170" customWidth="1"/>
    <col min="2312" max="2312" width="6.42578125" style="170" customWidth="1"/>
    <col min="2313" max="2313" width="14.28515625" style="170" bestFit="1" customWidth="1"/>
    <col min="2314" max="2314" width="15.140625" style="170" customWidth="1"/>
    <col min="2315" max="2560" width="9.140625" style="170"/>
    <col min="2561" max="2561" width="7.42578125" style="170" customWidth="1"/>
    <col min="2562" max="2562" width="15.85546875" style="170" customWidth="1"/>
    <col min="2563" max="2567" width="14.5703125" style="170" customWidth="1"/>
    <col min="2568" max="2568" width="6.42578125" style="170" customWidth="1"/>
    <col min="2569" max="2569" width="14.28515625" style="170" bestFit="1" customWidth="1"/>
    <col min="2570" max="2570" width="15.140625" style="170" customWidth="1"/>
    <col min="2571" max="2816" width="9.140625" style="170"/>
    <col min="2817" max="2817" width="7.42578125" style="170" customWidth="1"/>
    <col min="2818" max="2818" width="15.85546875" style="170" customWidth="1"/>
    <col min="2819" max="2823" width="14.5703125" style="170" customWidth="1"/>
    <col min="2824" max="2824" width="6.42578125" style="170" customWidth="1"/>
    <col min="2825" max="2825" width="14.28515625" style="170" bestFit="1" customWidth="1"/>
    <col min="2826" max="2826" width="15.140625" style="170" customWidth="1"/>
    <col min="2827" max="3072" width="9.140625" style="170"/>
    <col min="3073" max="3073" width="7.42578125" style="170" customWidth="1"/>
    <col min="3074" max="3074" width="15.85546875" style="170" customWidth="1"/>
    <col min="3075" max="3079" width="14.5703125" style="170" customWidth="1"/>
    <col min="3080" max="3080" width="6.42578125" style="170" customWidth="1"/>
    <col min="3081" max="3081" width="14.28515625" style="170" bestFit="1" customWidth="1"/>
    <col min="3082" max="3082" width="15.140625" style="170" customWidth="1"/>
    <col min="3083" max="3328" width="9.140625" style="170"/>
    <col min="3329" max="3329" width="7.42578125" style="170" customWidth="1"/>
    <col min="3330" max="3330" width="15.85546875" style="170" customWidth="1"/>
    <col min="3331" max="3335" width="14.5703125" style="170" customWidth="1"/>
    <col min="3336" max="3336" width="6.42578125" style="170" customWidth="1"/>
    <col min="3337" max="3337" width="14.28515625" style="170" bestFit="1" customWidth="1"/>
    <col min="3338" max="3338" width="15.140625" style="170" customWidth="1"/>
    <col min="3339" max="3584" width="9.140625" style="170"/>
    <col min="3585" max="3585" width="7.42578125" style="170" customWidth="1"/>
    <col min="3586" max="3586" width="15.85546875" style="170" customWidth="1"/>
    <col min="3587" max="3591" width="14.5703125" style="170" customWidth="1"/>
    <col min="3592" max="3592" width="6.42578125" style="170" customWidth="1"/>
    <col min="3593" max="3593" width="14.28515625" style="170" bestFit="1" customWidth="1"/>
    <col min="3594" max="3594" width="15.140625" style="170" customWidth="1"/>
    <col min="3595" max="3840" width="9.140625" style="170"/>
    <col min="3841" max="3841" width="7.42578125" style="170" customWidth="1"/>
    <col min="3842" max="3842" width="15.85546875" style="170" customWidth="1"/>
    <col min="3843" max="3847" width="14.5703125" style="170" customWidth="1"/>
    <col min="3848" max="3848" width="6.42578125" style="170" customWidth="1"/>
    <col min="3849" max="3849" width="14.28515625" style="170" bestFit="1" customWidth="1"/>
    <col min="3850" max="3850" width="15.140625" style="170" customWidth="1"/>
    <col min="3851" max="4096" width="9.140625" style="170"/>
    <col min="4097" max="4097" width="7.42578125" style="170" customWidth="1"/>
    <col min="4098" max="4098" width="15.85546875" style="170" customWidth="1"/>
    <col min="4099" max="4103" width="14.5703125" style="170" customWidth="1"/>
    <col min="4104" max="4104" width="6.42578125" style="170" customWidth="1"/>
    <col min="4105" max="4105" width="14.28515625" style="170" bestFit="1" customWidth="1"/>
    <col min="4106" max="4106" width="15.140625" style="170" customWidth="1"/>
    <col min="4107" max="4352" width="9.140625" style="170"/>
    <col min="4353" max="4353" width="7.42578125" style="170" customWidth="1"/>
    <col min="4354" max="4354" width="15.85546875" style="170" customWidth="1"/>
    <col min="4355" max="4359" width="14.5703125" style="170" customWidth="1"/>
    <col min="4360" max="4360" width="6.42578125" style="170" customWidth="1"/>
    <col min="4361" max="4361" width="14.28515625" style="170" bestFit="1" customWidth="1"/>
    <col min="4362" max="4362" width="15.140625" style="170" customWidth="1"/>
    <col min="4363" max="4608" width="9.140625" style="170"/>
    <col min="4609" max="4609" width="7.42578125" style="170" customWidth="1"/>
    <col min="4610" max="4610" width="15.85546875" style="170" customWidth="1"/>
    <col min="4611" max="4615" width="14.5703125" style="170" customWidth="1"/>
    <col min="4616" max="4616" width="6.42578125" style="170" customWidth="1"/>
    <col min="4617" max="4617" width="14.28515625" style="170" bestFit="1" customWidth="1"/>
    <col min="4618" max="4618" width="15.140625" style="170" customWidth="1"/>
    <col min="4619" max="4864" width="9.140625" style="170"/>
    <col min="4865" max="4865" width="7.42578125" style="170" customWidth="1"/>
    <col min="4866" max="4866" width="15.85546875" style="170" customWidth="1"/>
    <col min="4867" max="4871" width="14.5703125" style="170" customWidth="1"/>
    <col min="4872" max="4872" width="6.42578125" style="170" customWidth="1"/>
    <col min="4873" max="4873" width="14.28515625" style="170" bestFit="1" customWidth="1"/>
    <col min="4874" max="4874" width="15.140625" style="170" customWidth="1"/>
    <col min="4875" max="5120" width="9.140625" style="170"/>
    <col min="5121" max="5121" width="7.42578125" style="170" customWidth="1"/>
    <col min="5122" max="5122" width="15.85546875" style="170" customWidth="1"/>
    <col min="5123" max="5127" width="14.5703125" style="170" customWidth="1"/>
    <col min="5128" max="5128" width="6.42578125" style="170" customWidth="1"/>
    <col min="5129" max="5129" width="14.28515625" style="170" bestFit="1" customWidth="1"/>
    <col min="5130" max="5130" width="15.140625" style="170" customWidth="1"/>
    <col min="5131" max="5376" width="9.140625" style="170"/>
    <col min="5377" max="5377" width="7.42578125" style="170" customWidth="1"/>
    <col min="5378" max="5378" width="15.85546875" style="170" customWidth="1"/>
    <col min="5379" max="5383" width="14.5703125" style="170" customWidth="1"/>
    <col min="5384" max="5384" width="6.42578125" style="170" customWidth="1"/>
    <col min="5385" max="5385" width="14.28515625" style="170" bestFit="1" customWidth="1"/>
    <col min="5386" max="5386" width="15.140625" style="170" customWidth="1"/>
    <col min="5387" max="5632" width="9.140625" style="170"/>
    <col min="5633" max="5633" width="7.42578125" style="170" customWidth="1"/>
    <col min="5634" max="5634" width="15.85546875" style="170" customWidth="1"/>
    <col min="5635" max="5639" width="14.5703125" style="170" customWidth="1"/>
    <col min="5640" max="5640" width="6.42578125" style="170" customWidth="1"/>
    <col min="5641" max="5641" width="14.28515625" style="170" bestFit="1" customWidth="1"/>
    <col min="5642" max="5642" width="15.140625" style="170" customWidth="1"/>
    <col min="5643" max="5888" width="9.140625" style="170"/>
    <col min="5889" max="5889" width="7.42578125" style="170" customWidth="1"/>
    <col min="5890" max="5890" width="15.85546875" style="170" customWidth="1"/>
    <col min="5891" max="5895" width="14.5703125" style="170" customWidth="1"/>
    <col min="5896" max="5896" width="6.42578125" style="170" customWidth="1"/>
    <col min="5897" max="5897" width="14.28515625" style="170" bestFit="1" customWidth="1"/>
    <col min="5898" max="5898" width="15.140625" style="170" customWidth="1"/>
    <col min="5899" max="6144" width="9.140625" style="170"/>
    <col min="6145" max="6145" width="7.42578125" style="170" customWidth="1"/>
    <col min="6146" max="6146" width="15.85546875" style="170" customWidth="1"/>
    <col min="6147" max="6151" width="14.5703125" style="170" customWidth="1"/>
    <col min="6152" max="6152" width="6.42578125" style="170" customWidth="1"/>
    <col min="6153" max="6153" width="14.28515625" style="170" bestFit="1" customWidth="1"/>
    <col min="6154" max="6154" width="15.140625" style="170" customWidth="1"/>
    <col min="6155" max="6400" width="9.140625" style="170"/>
    <col min="6401" max="6401" width="7.42578125" style="170" customWidth="1"/>
    <col min="6402" max="6402" width="15.85546875" style="170" customWidth="1"/>
    <col min="6403" max="6407" width="14.5703125" style="170" customWidth="1"/>
    <col min="6408" max="6408" width="6.42578125" style="170" customWidth="1"/>
    <col min="6409" max="6409" width="14.28515625" style="170" bestFit="1" customWidth="1"/>
    <col min="6410" max="6410" width="15.140625" style="170" customWidth="1"/>
    <col min="6411" max="6656" width="9.140625" style="170"/>
    <col min="6657" max="6657" width="7.42578125" style="170" customWidth="1"/>
    <col min="6658" max="6658" width="15.85546875" style="170" customWidth="1"/>
    <col min="6659" max="6663" width="14.5703125" style="170" customWidth="1"/>
    <col min="6664" max="6664" width="6.42578125" style="170" customWidth="1"/>
    <col min="6665" max="6665" width="14.28515625" style="170" bestFit="1" customWidth="1"/>
    <col min="6666" max="6666" width="15.140625" style="170" customWidth="1"/>
    <col min="6667" max="6912" width="9.140625" style="170"/>
    <col min="6913" max="6913" width="7.42578125" style="170" customWidth="1"/>
    <col min="6914" max="6914" width="15.85546875" style="170" customWidth="1"/>
    <col min="6915" max="6919" width="14.5703125" style="170" customWidth="1"/>
    <col min="6920" max="6920" width="6.42578125" style="170" customWidth="1"/>
    <col min="6921" max="6921" width="14.28515625" style="170" bestFit="1" customWidth="1"/>
    <col min="6922" max="6922" width="15.140625" style="170" customWidth="1"/>
    <col min="6923" max="7168" width="9.140625" style="170"/>
    <col min="7169" max="7169" width="7.42578125" style="170" customWidth="1"/>
    <col min="7170" max="7170" width="15.85546875" style="170" customWidth="1"/>
    <col min="7171" max="7175" width="14.5703125" style="170" customWidth="1"/>
    <col min="7176" max="7176" width="6.42578125" style="170" customWidth="1"/>
    <col min="7177" max="7177" width="14.28515625" style="170" bestFit="1" customWidth="1"/>
    <col min="7178" max="7178" width="15.140625" style="170" customWidth="1"/>
    <col min="7179" max="7424" width="9.140625" style="170"/>
    <col min="7425" max="7425" width="7.42578125" style="170" customWidth="1"/>
    <col min="7426" max="7426" width="15.85546875" style="170" customWidth="1"/>
    <col min="7427" max="7431" width="14.5703125" style="170" customWidth="1"/>
    <col min="7432" max="7432" width="6.42578125" style="170" customWidth="1"/>
    <col min="7433" max="7433" width="14.28515625" style="170" bestFit="1" customWidth="1"/>
    <col min="7434" max="7434" width="15.140625" style="170" customWidth="1"/>
    <col min="7435" max="7680" width="9.140625" style="170"/>
    <col min="7681" max="7681" width="7.42578125" style="170" customWidth="1"/>
    <col min="7682" max="7682" width="15.85546875" style="170" customWidth="1"/>
    <col min="7683" max="7687" width="14.5703125" style="170" customWidth="1"/>
    <col min="7688" max="7688" width="6.42578125" style="170" customWidth="1"/>
    <col min="7689" max="7689" width="14.28515625" style="170" bestFit="1" customWidth="1"/>
    <col min="7690" max="7690" width="15.140625" style="170" customWidth="1"/>
    <col min="7691" max="7936" width="9.140625" style="170"/>
    <col min="7937" max="7937" width="7.42578125" style="170" customWidth="1"/>
    <col min="7938" max="7938" width="15.85546875" style="170" customWidth="1"/>
    <col min="7939" max="7943" width="14.5703125" style="170" customWidth="1"/>
    <col min="7944" max="7944" width="6.42578125" style="170" customWidth="1"/>
    <col min="7945" max="7945" width="14.28515625" style="170" bestFit="1" customWidth="1"/>
    <col min="7946" max="7946" width="15.140625" style="170" customWidth="1"/>
    <col min="7947" max="8192" width="9.140625" style="170"/>
    <col min="8193" max="8193" width="7.42578125" style="170" customWidth="1"/>
    <col min="8194" max="8194" width="15.85546875" style="170" customWidth="1"/>
    <col min="8195" max="8199" width="14.5703125" style="170" customWidth="1"/>
    <col min="8200" max="8200" width="6.42578125" style="170" customWidth="1"/>
    <col min="8201" max="8201" width="14.28515625" style="170" bestFit="1" customWidth="1"/>
    <col min="8202" max="8202" width="15.140625" style="170" customWidth="1"/>
    <col min="8203" max="8448" width="9.140625" style="170"/>
    <col min="8449" max="8449" width="7.42578125" style="170" customWidth="1"/>
    <col min="8450" max="8450" width="15.85546875" style="170" customWidth="1"/>
    <col min="8451" max="8455" width="14.5703125" style="170" customWidth="1"/>
    <col min="8456" max="8456" width="6.42578125" style="170" customWidth="1"/>
    <col min="8457" max="8457" width="14.28515625" style="170" bestFit="1" customWidth="1"/>
    <col min="8458" max="8458" width="15.140625" style="170" customWidth="1"/>
    <col min="8459" max="8704" width="9.140625" style="170"/>
    <col min="8705" max="8705" width="7.42578125" style="170" customWidth="1"/>
    <col min="8706" max="8706" width="15.85546875" style="170" customWidth="1"/>
    <col min="8707" max="8711" width="14.5703125" style="170" customWidth="1"/>
    <col min="8712" max="8712" width="6.42578125" style="170" customWidth="1"/>
    <col min="8713" max="8713" width="14.28515625" style="170" bestFit="1" customWidth="1"/>
    <col min="8714" max="8714" width="15.140625" style="170" customWidth="1"/>
    <col min="8715" max="8960" width="9.140625" style="170"/>
    <col min="8961" max="8961" width="7.42578125" style="170" customWidth="1"/>
    <col min="8962" max="8962" width="15.85546875" style="170" customWidth="1"/>
    <col min="8963" max="8967" width="14.5703125" style="170" customWidth="1"/>
    <col min="8968" max="8968" width="6.42578125" style="170" customWidth="1"/>
    <col min="8969" max="8969" width="14.28515625" style="170" bestFit="1" customWidth="1"/>
    <col min="8970" max="8970" width="15.140625" style="170" customWidth="1"/>
    <col min="8971" max="9216" width="9.140625" style="170"/>
    <col min="9217" max="9217" width="7.42578125" style="170" customWidth="1"/>
    <col min="9218" max="9218" width="15.85546875" style="170" customWidth="1"/>
    <col min="9219" max="9223" width="14.5703125" style="170" customWidth="1"/>
    <col min="9224" max="9224" width="6.42578125" style="170" customWidth="1"/>
    <col min="9225" max="9225" width="14.28515625" style="170" bestFit="1" customWidth="1"/>
    <col min="9226" max="9226" width="15.140625" style="170" customWidth="1"/>
    <col min="9227" max="9472" width="9.140625" style="170"/>
    <col min="9473" max="9473" width="7.42578125" style="170" customWidth="1"/>
    <col min="9474" max="9474" width="15.85546875" style="170" customWidth="1"/>
    <col min="9475" max="9479" width="14.5703125" style="170" customWidth="1"/>
    <col min="9480" max="9480" width="6.42578125" style="170" customWidth="1"/>
    <col min="9481" max="9481" width="14.28515625" style="170" bestFit="1" customWidth="1"/>
    <col min="9482" max="9482" width="15.140625" style="170" customWidth="1"/>
    <col min="9483" max="9728" width="9.140625" style="170"/>
    <col min="9729" max="9729" width="7.42578125" style="170" customWidth="1"/>
    <col min="9730" max="9730" width="15.85546875" style="170" customWidth="1"/>
    <col min="9731" max="9735" width="14.5703125" style="170" customWidth="1"/>
    <col min="9736" max="9736" width="6.42578125" style="170" customWidth="1"/>
    <col min="9737" max="9737" width="14.28515625" style="170" bestFit="1" customWidth="1"/>
    <col min="9738" max="9738" width="15.140625" style="170" customWidth="1"/>
    <col min="9739" max="9984" width="9.140625" style="170"/>
    <col min="9985" max="9985" width="7.42578125" style="170" customWidth="1"/>
    <col min="9986" max="9986" width="15.85546875" style="170" customWidth="1"/>
    <col min="9987" max="9991" width="14.5703125" style="170" customWidth="1"/>
    <col min="9992" max="9992" width="6.42578125" style="170" customWidth="1"/>
    <col min="9993" max="9993" width="14.28515625" style="170" bestFit="1" customWidth="1"/>
    <col min="9994" max="9994" width="15.140625" style="170" customWidth="1"/>
    <col min="9995" max="10240" width="9.140625" style="170"/>
    <col min="10241" max="10241" width="7.42578125" style="170" customWidth="1"/>
    <col min="10242" max="10242" width="15.85546875" style="170" customWidth="1"/>
    <col min="10243" max="10247" width="14.5703125" style="170" customWidth="1"/>
    <col min="10248" max="10248" width="6.42578125" style="170" customWidth="1"/>
    <col min="10249" max="10249" width="14.28515625" style="170" bestFit="1" customWidth="1"/>
    <col min="10250" max="10250" width="15.140625" style="170" customWidth="1"/>
    <col min="10251" max="10496" width="9.140625" style="170"/>
    <col min="10497" max="10497" width="7.42578125" style="170" customWidth="1"/>
    <col min="10498" max="10498" width="15.85546875" style="170" customWidth="1"/>
    <col min="10499" max="10503" width="14.5703125" style="170" customWidth="1"/>
    <col min="10504" max="10504" width="6.42578125" style="170" customWidth="1"/>
    <col min="10505" max="10505" width="14.28515625" style="170" bestFit="1" customWidth="1"/>
    <col min="10506" max="10506" width="15.140625" style="170" customWidth="1"/>
    <col min="10507" max="10752" width="9.140625" style="170"/>
    <col min="10753" max="10753" width="7.42578125" style="170" customWidth="1"/>
    <col min="10754" max="10754" width="15.85546875" style="170" customWidth="1"/>
    <col min="10755" max="10759" width="14.5703125" style="170" customWidth="1"/>
    <col min="10760" max="10760" width="6.42578125" style="170" customWidth="1"/>
    <col min="10761" max="10761" width="14.28515625" style="170" bestFit="1" customWidth="1"/>
    <col min="10762" max="10762" width="15.140625" style="170" customWidth="1"/>
    <col min="10763" max="11008" width="9.140625" style="170"/>
    <col min="11009" max="11009" width="7.42578125" style="170" customWidth="1"/>
    <col min="11010" max="11010" width="15.85546875" style="170" customWidth="1"/>
    <col min="11011" max="11015" width="14.5703125" style="170" customWidth="1"/>
    <col min="11016" max="11016" width="6.42578125" style="170" customWidth="1"/>
    <col min="11017" max="11017" width="14.28515625" style="170" bestFit="1" customWidth="1"/>
    <col min="11018" max="11018" width="15.140625" style="170" customWidth="1"/>
    <col min="11019" max="11264" width="9.140625" style="170"/>
    <col min="11265" max="11265" width="7.42578125" style="170" customWidth="1"/>
    <col min="11266" max="11266" width="15.85546875" style="170" customWidth="1"/>
    <col min="11267" max="11271" width="14.5703125" style="170" customWidth="1"/>
    <col min="11272" max="11272" width="6.42578125" style="170" customWidth="1"/>
    <col min="11273" max="11273" width="14.28515625" style="170" bestFit="1" customWidth="1"/>
    <col min="11274" max="11274" width="15.140625" style="170" customWidth="1"/>
    <col min="11275" max="11520" width="9.140625" style="170"/>
    <col min="11521" max="11521" width="7.42578125" style="170" customWidth="1"/>
    <col min="11522" max="11522" width="15.85546875" style="170" customWidth="1"/>
    <col min="11523" max="11527" width="14.5703125" style="170" customWidth="1"/>
    <col min="11528" max="11528" width="6.42578125" style="170" customWidth="1"/>
    <col min="11529" max="11529" width="14.28515625" style="170" bestFit="1" customWidth="1"/>
    <col min="11530" max="11530" width="15.140625" style="170" customWidth="1"/>
    <col min="11531" max="11776" width="9.140625" style="170"/>
    <col min="11777" max="11777" width="7.42578125" style="170" customWidth="1"/>
    <col min="11778" max="11778" width="15.85546875" style="170" customWidth="1"/>
    <col min="11779" max="11783" width="14.5703125" style="170" customWidth="1"/>
    <col min="11784" max="11784" width="6.42578125" style="170" customWidth="1"/>
    <col min="11785" max="11785" width="14.28515625" style="170" bestFit="1" customWidth="1"/>
    <col min="11786" max="11786" width="15.140625" style="170" customWidth="1"/>
    <col min="11787" max="12032" width="9.140625" style="170"/>
    <col min="12033" max="12033" width="7.42578125" style="170" customWidth="1"/>
    <col min="12034" max="12034" width="15.85546875" style="170" customWidth="1"/>
    <col min="12035" max="12039" width="14.5703125" style="170" customWidth="1"/>
    <col min="12040" max="12040" width="6.42578125" style="170" customWidth="1"/>
    <col min="12041" max="12041" width="14.28515625" style="170" bestFit="1" customWidth="1"/>
    <col min="12042" max="12042" width="15.140625" style="170" customWidth="1"/>
    <col min="12043" max="12288" width="9.140625" style="170"/>
    <col min="12289" max="12289" width="7.42578125" style="170" customWidth="1"/>
    <col min="12290" max="12290" width="15.85546875" style="170" customWidth="1"/>
    <col min="12291" max="12295" width="14.5703125" style="170" customWidth="1"/>
    <col min="12296" max="12296" width="6.42578125" style="170" customWidth="1"/>
    <col min="12297" max="12297" width="14.28515625" style="170" bestFit="1" customWidth="1"/>
    <col min="12298" max="12298" width="15.140625" style="170" customWidth="1"/>
    <col min="12299" max="12544" width="9.140625" style="170"/>
    <col min="12545" max="12545" width="7.42578125" style="170" customWidth="1"/>
    <col min="12546" max="12546" width="15.85546875" style="170" customWidth="1"/>
    <col min="12547" max="12551" width="14.5703125" style="170" customWidth="1"/>
    <col min="12552" max="12552" width="6.42578125" style="170" customWidth="1"/>
    <col min="12553" max="12553" width="14.28515625" style="170" bestFit="1" customWidth="1"/>
    <col min="12554" max="12554" width="15.140625" style="170" customWidth="1"/>
    <col min="12555" max="12800" width="9.140625" style="170"/>
    <col min="12801" max="12801" width="7.42578125" style="170" customWidth="1"/>
    <col min="12802" max="12802" width="15.85546875" style="170" customWidth="1"/>
    <col min="12803" max="12807" width="14.5703125" style="170" customWidth="1"/>
    <col min="12808" max="12808" width="6.42578125" style="170" customWidth="1"/>
    <col min="12809" max="12809" width="14.28515625" style="170" bestFit="1" customWidth="1"/>
    <col min="12810" max="12810" width="15.140625" style="170" customWidth="1"/>
    <col min="12811" max="13056" width="9.140625" style="170"/>
    <col min="13057" max="13057" width="7.42578125" style="170" customWidth="1"/>
    <col min="13058" max="13058" width="15.85546875" style="170" customWidth="1"/>
    <col min="13059" max="13063" width="14.5703125" style="170" customWidth="1"/>
    <col min="13064" max="13064" width="6.42578125" style="170" customWidth="1"/>
    <col min="13065" max="13065" width="14.28515625" style="170" bestFit="1" customWidth="1"/>
    <col min="13066" max="13066" width="15.140625" style="170" customWidth="1"/>
    <col min="13067" max="13312" width="9.140625" style="170"/>
    <col min="13313" max="13313" width="7.42578125" style="170" customWidth="1"/>
    <col min="13314" max="13314" width="15.85546875" style="170" customWidth="1"/>
    <col min="13315" max="13319" width="14.5703125" style="170" customWidth="1"/>
    <col min="13320" max="13320" width="6.42578125" style="170" customWidth="1"/>
    <col min="13321" max="13321" width="14.28515625" style="170" bestFit="1" customWidth="1"/>
    <col min="13322" max="13322" width="15.140625" style="170" customWidth="1"/>
    <col min="13323" max="13568" width="9.140625" style="170"/>
    <col min="13569" max="13569" width="7.42578125" style="170" customWidth="1"/>
    <col min="13570" max="13570" width="15.85546875" style="170" customWidth="1"/>
    <col min="13571" max="13575" width="14.5703125" style="170" customWidth="1"/>
    <col min="13576" max="13576" width="6.42578125" style="170" customWidth="1"/>
    <col min="13577" max="13577" width="14.28515625" style="170" bestFit="1" customWidth="1"/>
    <col min="13578" max="13578" width="15.140625" style="170" customWidth="1"/>
    <col min="13579" max="13824" width="9.140625" style="170"/>
    <col min="13825" max="13825" width="7.42578125" style="170" customWidth="1"/>
    <col min="13826" max="13826" width="15.85546875" style="170" customWidth="1"/>
    <col min="13827" max="13831" width="14.5703125" style="170" customWidth="1"/>
    <col min="13832" max="13832" width="6.42578125" style="170" customWidth="1"/>
    <col min="13833" max="13833" width="14.28515625" style="170" bestFit="1" customWidth="1"/>
    <col min="13834" max="13834" width="15.140625" style="170" customWidth="1"/>
    <col min="13835" max="14080" width="9.140625" style="170"/>
    <col min="14081" max="14081" width="7.42578125" style="170" customWidth="1"/>
    <col min="14082" max="14082" width="15.85546875" style="170" customWidth="1"/>
    <col min="14083" max="14087" width="14.5703125" style="170" customWidth="1"/>
    <col min="14088" max="14088" width="6.42578125" style="170" customWidth="1"/>
    <col min="14089" max="14089" width="14.28515625" style="170" bestFit="1" customWidth="1"/>
    <col min="14090" max="14090" width="15.140625" style="170" customWidth="1"/>
    <col min="14091" max="14336" width="9.140625" style="170"/>
    <col min="14337" max="14337" width="7.42578125" style="170" customWidth="1"/>
    <col min="14338" max="14338" width="15.85546875" style="170" customWidth="1"/>
    <col min="14339" max="14343" width="14.5703125" style="170" customWidth="1"/>
    <col min="14344" max="14344" width="6.42578125" style="170" customWidth="1"/>
    <col min="14345" max="14345" width="14.28515625" style="170" bestFit="1" customWidth="1"/>
    <col min="14346" max="14346" width="15.140625" style="170" customWidth="1"/>
    <col min="14347" max="14592" width="9.140625" style="170"/>
    <col min="14593" max="14593" width="7.42578125" style="170" customWidth="1"/>
    <col min="14594" max="14594" width="15.85546875" style="170" customWidth="1"/>
    <col min="14595" max="14599" width="14.5703125" style="170" customWidth="1"/>
    <col min="14600" max="14600" width="6.42578125" style="170" customWidth="1"/>
    <col min="14601" max="14601" width="14.28515625" style="170" bestFit="1" customWidth="1"/>
    <col min="14602" max="14602" width="15.140625" style="170" customWidth="1"/>
    <col min="14603" max="14848" width="9.140625" style="170"/>
    <col min="14849" max="14849" width="7.42578125" style="170" customWidth="1"/>
    <col min="14850" max="14850" width="15.85546875" style="170" customWidth="1"/>
    <col min="14851" max="14855" width="14.5703125" style="170" customWidth="1"/>
    <col min="14856" max="14856" width="6.42578125" style="170" customWidth="1"/>
    <col min="14857" max="14857" width="14.28515625" style="170" bestFit="1" customWidth="1"/>
    <col min="14858" max="14858" width="15.140625" style="170" customWidth="1"/>
    <col min="14859" max="15104" width="9.140625" style="170"/>
    <col min="15105" max="15105" width="7.42578125" style="170" customWidth="1"/>
    <col min="15106" max="15106" width="15.85546875" style="170" customWidth="1"/>
    <col min="15107" max="15111" width="14.5703125" style="170" customWidth="1"/>
    <col min="15112" max="15112" width="6.42578125" style="170" customWidth="1"/>
    <col min="15113" max="15113" width="14.28515625" style="170" bestFit="1" customWidth="1"/>
    <col min="15114" max="15114" width="15.140625" style="170" customWidth="1"/>
    <col min="15115" max="15360" width="9.140625" style="170"/>
    <col min="15361" max="15361" width="7.42578125" style="170" customWidth="1"/>
    <col min="15362" max="15362" width="15.85546875" style="170" customWidth="1"/>
    <col min="15363" max="15367" width="14.5703125" style="170" customWidth="1"/>
    <col min="15368" max="15368" width="6.42578125" style="170" customWidth="1"/>
    <col min="15369" max="15369" width="14.28515625" style="170" bestFit="1" customWidth="1"/>
    <col min="15370" max="15370" width="15.140625" style="170" customWidth="1"/>
    <col min="15371" max="15616" width="9.140625" style="170"/>
    <col min="15617" max="15617" width="7.42578125" style="170" customWidth="1"/>
    <col min="15618" max="15618" width="15.85546875" style="170" customWidth="1"/>
    <col min="15619" max="15623" width="14.5703125" style="170" customWidth="1"/>
    <col min="15624" max="15624" width="6.42578125" style="170" customWidth="1"/>
    <col min="15625" max="15625" width="14.28515625" style="170" bestFit="1" customWidth="1"/>
    <col min="15626" max="15626" width="15.140625" style="170" customWidth="1"/>
    <col min="15627" max="15872" width="9.140625" style="170"/>
    <col min="15873" max="15873" width="7.42578125" style="170" customWidth="1"/>
    <col min="15874" max="15874" width="15.85546875" style="170" customWidth="1"/>
    <col min="15875" max="15879" width="14.5703125" style="170" customWidth="1"/>
    <col min="15880" max="15880" width="6.42578125" style="170" customWidth="1"/>
    <col min="15881" max="15881" width="14.28515625" style="170" bestFit="1" customWidth="1"/>
    <col min="15882" max="15882" width="15.140625" style="170" customWidth="1"/>
    <col min="15883" max="16128" width="9.140625" style="170"/>
    <col min="16129" max="16129" width="7.42578125" style="170" customWidth="1"/>
    <col min="16130" max="16130" width="15.85546875" style="170" customWidth="1"/>
    <col min="16131" max="16135" width="14.5703125" style="170" customWidth="1"/>
    <col min="16136" max="16136" width="6.42578125" style="170" customWidth="1"/>
    <col min="16137" max="16137" width="14.28515625" style="170" bestFit="1" customWidth="1"/>
    <col min="16138" max="16138" width="15.140625" style="170" customWidth="1"/>
    <col min="16139" max="16384" width="9.140625" style="170"/>
  </cols>
  <sheetData>
    <row r="1" spans="1:10" ht="31.5">
      <c r="A1" s="659" t="s">
        <v>199</v>
      </c>
      <c r="B1" s="659"/>
      <c r="C1" s="659"/>
      <c r="D1" s="659"/>
      <c r="E1" s="659"/>
      <c r="F1" s="659"/>
      <c r="G1" s="659"/>
      <c r="H1" s="659"/>
      <c r="I1" s="659"/>
      <c r="J1" s="659"/>
    </row>
    <row r="2" spans="1:10" ht="10.9" customHeight="1" thickBot="1"/>
    <row r="3" spans="1:10" ht="32.25" thickBot="1">
      <c r="A3" s="660" t="s">
        <v>161</v>
      </c>
      <c r="B3" s="661"/>
      <c r="C3" s="661"/>
      <c r="D3" s="661"/>
      <c r="E3" s="661"/>
      <c r="F3" s="661"/>
      <c r="G3" s="661"/>
      <c r="H3" s="661"/>
      <c r="I3" s="661"/>
      <c r="J3" s="662"/>
    </row>
    <row r="4" spans="1:10" ht="28.5" customHeight="1" thickBot="1">
      <c r="A4" s="172" t="s">
        <v>23</v>
      </c>
      <c r="B4" s="173" t="s">
        <v>24</v>
      </c>
      <c r="C4" s="173" t="s">
        <v>25</v>
      </c>
      <c r="D4" s="173" t="s">
        <v>26</v>
      </c>
      <c r="E4" s="173" t="s">
        <v>12</v>
      </c>
      <c r="F4" s="173" t="s">
        <v>27</v>
      </c>
      <c r="G4" s="173" t="s">
        <v>28</v>
      </c>
      <c r="H4" s="173" t="s">
        <v>23</v>
      </c>
      <c r="I4" s="173" t="s">
        <v>24</v>
      </c>
      <c r="J4" s="173" t="s">
        <v>29</v>
      </c>
    </row>
    <row r="5" spans="1:10" ht="32.25" thickBot="1">
      <c r="A5" s="175"/>
      <c r="B5" s="176" t="s">
        <v>30</v>
      </c>
      <c r="C5" s="656" t="s">
        <v>31</v>
      </c>
      <c r="D5" s="657"/>
      <c r="E5" s="657"/>
      <c r="F5" s="657"/>
      <c r="G5" s="658"/>
      <c r="H5" s="177"/>
      <c r="I5" s="176" t="s">
        <v>192</v>
      </c>
      <c r="J5" s="178" t="s">
        <v>33</v>
      </c>
    </row>
    <row r="6" spans="1:10" ht="28.5" customHeight="1" thickBot="1">
      <c r="A6" s="175" t="s">
        <v>34</v>
      </c>
      <c r="B6" s="176" t="s">
        <v>35</v>
      </c>
      <c r="C6" s="157" t="s">
        <v>162</v>
      </c>
      <c r="D6" s="157" t="s">
        <v>162</v>
      </c>
      <c r="E6" s="157" t="s">
        <v>162</v>
      </c>
      <c r="F6" s="157" t="s">
        <v>162</v>
      </c>
      <c r="G6" s="183" t="s">
        <v>162</v>
      </c>
      <c r="H6" s="177" t="s">
        <v>34</v>
      </c>
      <c r="I6" s="663" t="s">
        <v>193</v>
      </c>
      <c r="J6" s="183" t="s">
        <v>91</v>
      </c>
    </row>
    <row r="7" spans="1:10" ht="28.5" customHeight="1" thickBot="1">
      <c r="A7" s="175" t="s">
        <v>41</v>
      </c>
      <c r="B7" s="176" t="s">
        <v>42</v>
      </c>
      <c r="C7" s="157" t="s">
        <v>162</v>
      </c>
      <c r="D7" s="157" t="s">
        <v>162</v>
      </c>
      <c r="E7" s="157" t="s">
        <v>162</v>
      </c>
      <c r="F7" s="157" t="s">
        <v>162</v>
      </c>
      <c r="G7" s="183" t="s">
        <v>162</v>
      </c>
      <c r="H7" s="177" t="s">
        <v>41</v>
      </c>
      <c r="I7" s="664"/>
      <c r="J7" s="183" t="s">
        <v>91</v>
      </c>
    </row>
    <row r="8" spans="1:10" ht="32.25" thickBot="1">
      <c r="A8" s="175"/>
      <c r="B8" s="176" t="s">
        <v>43</v>
      </c>
      <c r="C8" s="656" t="s">
        <v>44</v>
      </c>
      <c r="D8" s="657"/>
      <c r="E8" s="657"/>
      <c r="F8" s="657"/>
      <c r="G8" s="658"/>
      <c r="H8" s="177" t="s">
        <v>45</v>
      </c>
      <c r="I8" s="176" t="s">
        <v>46</v>
      </c>
      <c r="J8" s="183" t="s">
        <v>162</v>
      </c>
    </row>
    <row r="9" spans="1:10" ht="28.5" customHeight="1" thickBot="1">
      <c r="A9" s="175" t="s">
        <v>45</v>
      </c>
      <c r="B9" s="176" t="s">
        <v>47</v>
      </c>
      <c r="C9" s="157" t="s">
        <v>164</v>
      </c>
      <c r="D9" s="183" t="s">
        <v>164</v>
      </c>
      <c r="E9" s="183" t="s">
        <v>165</v>
      </c>
      <c r="F9" s="157" t="s">
        <v>164</v>
      </c>
      <c r="G9" s="183" t="s">
        <v>164</v>
      </c>
      <c r="H9" s="177"/>
      <c r="I9" s="176" t="s">
        <v>48</v>
      </c>
      <c r="J9" s="186" t="s">
        <v>49</v>
      </c>
    </row>
    <row r="10" spans="1:10" ht="28.5" customHeight="1" thickBot="1">
      <c r="A10" s="175" t="s">
        <v>50</v>
      </c>
      <c r="B10" s="176" t="s">
        <v>51</v>
      </c>
      <c r="C10" s="157" t="s">
        <v>164</v>
      </c>
      <c r="D10" s="183" t="s">
        <v>164</v>
      </c>
      <c r="E10" s="184" t="s">
        <v>165</v>
      </c>
      <c r="F10" s="157" t="s">
        <v>164</v>
      </c>
      <c r="G10" s="183" t="s">
        <v>164</v>
      </c>
      <c r="H10" s="177" t="s">
        <v>50</v>
      </c>
      <c r="I10" s="176" t="s">
        <v>52</v>
      </c>
      <c r="J10" s="183" t="s">
        <v>204</v>
      </c>
    </row>
    <row r="11" spans="1:10" ht="32.25" thickBot="1">
      <c r="A11" s="179"/>
      <c r="B11" s="176" t="s">
        <v>53</v>
      </c>
      <c r="C11" s="656" t="s">
        <v>54</v>
      </c>
      <c r="D11" s="657"/>
      <c r="E11" s="657"/>
      <c r="F11" s="657"/>
      <c r="G11" s="658"/>
      <c r="H11" s="180" t="s">
        <v>55</v>
      </c>
      <c r="I11" s="181" t="s">
        <v>56</v>
      </c>
      <c r="J11" s="183" t="s">
        <v>168</v>
      </c>
    </row>
    <row r="12" spans="1:10" ht="28.5" customHeight="1" thickBot="1">
      <c r="A12" s="175" t="s">
        <v>55</v>
      </c>
      <c r="B12" s="176" t="s">
        <v>57</v>
      </c>
      <c r="C12" s="157" t="s">
        <v>169</v>
      </c>
      <c r="D12" s="157" t="s">
        <v>169</v>
      </c>
      <c r="E12" s="157" t="s">
        <v>169</v>
      </c>
      <c r="F12" s="182" t="s">
        <v>169</v>
      </c>
      <c r="G12" s="183" t="s">
        <v>165</v>
      </c>
      <c r="H12" s="665" t="s">
        <v>194</v>
      </c>
      <c r="I12" s="666"/>
      <c r="J12" s="667"/>
    </row>
    <row r="13" spans="1:10" ht="28.5" customHeight="1" thickBot="1">
      <c r="A13" s="175" t="s">
        <v>58</v>
      </c>
      <c r="B13" s="176" t="s">
        <v>59</v>
      </c>
      <c r="C13" s="157" t="s">
        <v>169</v>
      </c>
      <c r="D13" s="157" t="s">
        <v>169</v>
      </c>
      <c r="E13" s="157" t="s">
        <v>169</v>
      </c>
      <c r="F13" s="183" t="s">
        <v>169</v>
      </c>
      <c r="G13" s="184" t="s">
        <v>165</v>
      </c>
      <c r="H13" s="668"/>
      <c r="I13" s="669"/>
      <c r="J13" s="670"/>
    </row>
    <row r="14" spans="1:10" ht="32.25" thickBot="1">
      <c r="A14" s="175"/>
      <c r="B14" s="176" t="s">
        <v>60</v>
      </c>
      <c r="C14" s="656" t="s">
        <v>44</v>
      </c>
      <c r="D14" s="657"/>
      <c r="E14" s="657"/>
      <c r="F14" s="657"/>
      <c r="G14" s="658"/>
      <c r="H14" s="668"/>
      <c r="I14" s="669"/>
      <c r="J14" s="670"/>
    </row>
    <row r="15" spans="1:10" ht="28.5" customHeight="1" thickBot="1">
      <c r="A15" s="175" t="s">
        <v>61</v>
      </c>
      <c r="B15" s="176" t="s">
        <v>62</v>
      </c>
      <c r="C15" s="183" t="s">
        <v>167</v>
      </c>
      <c r="D15" s="183" t="s">
        <v>168</v>
      </c>
      <c r="E15" s="183" t="s">
        <v>166</v>
      </c>
      <c r="F15" s="183" t="s">
        <v>168</v>
      </c>
      <c r="G15" s="183" t="s">
        <v>170</v>
      </c>
      <c r="H15" s="668"/>
      <c r="I15" s="669"/>
      <c r="J15" s="670"/>
    </row>
    <row r="16" spans="1:10" ht="28.5" customHeight="1" thickBot="1">
      <c r="A16" s="175" t="s">
        <v>64</v>
      </c>
      <c r="B16" s="176" t="s">
        <v>65</v>
      </c>
      <c r="C16" s="185" t="s">
        <v>167</v>
      </c>
      <c r="D16" s="183" t="s">
        <v>168</v>
      </c>
      <c r="E16" s="183" t="s">
        <v>166</v>
      </c>
      <c r="F16" s="183" t="s">
        <v>168</v>
      </c>
      <c r="G16" s="183" t="s">
        <v>170</v>
      </c>
      <c r="H16" s="671"/>
      <c r="I16" s="672"/>
      <c r="J16" s="673"/>
    </row>
    <row r="17" spans="1:10" ht="31.5" customHeight="1">
      <c r="A17" s="659" t="s">
        <v>199</v>
      </c>
      <c r="B17" s="659"/>
      <c r="C17" s="659"/>
      <c r="D17" s="659"/>
      <c r="E17" s="659"/>
      <c r="F17" s="659"/>
      <c r="G17" s="659"/>
      <c r="H17" s="659"/>
      <c r="I17" s="659"/>
      <c r="J17" s="659"/>
    </row>
    <row r="18" spans="1:10" ht="13.5" thickBot="1"/>
    <row r="19" spans="1:10" ht="32.25" thickBot="1">
      <c r="A19" s="660" t="s">
        <v>161</v>
      </c>
      <c r="B19" s="661"/>
      <c r="C19" s="661"/>
      <c r="D19" s="661"/>
      <c r="E19" s="661"/>
      <c r="F19" s="661"/>
      <c r="G19" s="661"/>
      <c r="H19" s="661"/>
      <c r="I19" s="661"/>
      <c r="J19" s="662"/>
    </row>
    <row r="20" spans="1:10" ht="28.5" customHeight="1" thickBot="1">
      <c r="A20" s="172" t="s">
        <v>23</v>
      </c>
      <c r="B20" s="173" t="s">
        <v>24</v>
      </c>
      <c r="C20" s="173" t="s">
        <v>25</v>
      </c>
      <c r="D20" s="173" t="s">
        <v>26</v>
      </c>
      <c r="E20" s="173" t="s">
        <v>12</v>
      </c>
      <c r="F20" s="173" t="s">
        <v>27</v>
      </c>
      <c r="G20" s="173" t="s">
        <v>28</v>
      </c>
      <c r="H20" s="173" t="s">
        <v>23</v>
      </c>
      <c r="I20" s="173" t="s">
        <v>24</v>
      </c>
      <c r="J20" s="173" t="s">
        <v>29</v>
      </c>
    </row>
    <row r="21" spans="1:10" ht="32.25" thickBot="1">
      <c r="A21" s="175"/>
      <c r="B21" s="176" t="s">
        <v>30</v>
      </c>
      <c r="C21" s="656" t="s">
        <v>31</v>
      </c>
      <c r="D21" s="657"/>
      <c r="E21" s="657"/>
      <c r="F21" s="657"/>
      <c r="G21" s="658"/>
      <c r="H21" s="177"/>
      <c r="I21" s="176" t="s">
        <v>192</v>
      </c>
      <c r="J21" s="178" t="s">
        <v>33</v>
      </c>
    </row>
    <row r="22" spans="1:10" ht="28.5" customHeight="1" thickBot="1">
      <c r="A22" s="175" t="s">
        <v>34</v>
      </c>
      <c r="B22" s="176" t="s">
        <v>35</v>
      </c>
      <c r="C22" s="157" t="s">
        <v>174</v>
      </c>
      <c r="D22" s="157" t="s">
        <v>174</v>
      </c>
      <c r="E22" s="157" t="s">
        <v>174</v>
      </c>
      <c r="F22" s="157" t="s">
        <v>174</v>
      </c>
      <c r="G22" s="157" t="s">
        <v>174</v>
      </c>
      <c r="H22" s="177" t="s">
        <v>34</v>
      </c>
      <c r="I22" s="663" t="s">
        <v>193</v>
      </c>
      <c r="J22" s="183" t="s">
        <v>91</v>
      </c>
    </row>
    <row r="23" spans="1:10" ht="28.5" customHeight="1" thickBot="1">
      <c r="A23" s="175" t="s">
        <v>41</v>
      </c>
      <c r="B23" s="176" t="s">
        <v>42</v>
      </c>
      <c r="C23" s="157" t="s">
        <v>174</v>
      </c>
      <c r="D23" s="157" t="s">
        <v>174</v>
      </c>
      <c r="E23" s="157" t="s">
        <v>174</v>
      </c>
      <c r="F23" s="157" t="s">
        <v>174</v>
      </c>
      <c r="G23" s="157" t="s">
        <v>174</v>
      </c>
      <c r="H23" s="177" t="s">
        <v>41</v>
      </c>
      <c r="I23" s="664"/>
      <c r="J23" s="183" t="s">
        <v>91</v>
      </c>
    </row>
    <row r="24" spans="1:10" ht="32.25" thickBot="1">
      <c r="A24" s="175"/>
      <c r="B24" s="176" t="s">
        <v>43</v>
      </c>
      <c r="C24" s="656" t="s">
        <v>44</v>
      </c>
      <c r="D24" s="657"/>
      <c r="E24" s="657"/>
      <c r="F24" s="657"/>
      <c r="G24" s="658"/>
      <c r="H24" s="177" t="s">
        <v>45</v>
      </c>
      <c r="I24" s="176" t="s">
        <v>46</v>
      </c>
      <c r="J24" s="183" t="s">
        <v>174</v>
      </c>
    </row>
    <row r="25" spans="1:10" ht="28.5" customHeight="1" thickBot="1">
      <c r="A25" s="175" t="s">
        <v>45</v>
      </c>
      <c r="B25" s="176" t="s">
        <v>47</v>
      </c>
      <c r="C25" s="157" t="s">
        <v>177</v>
      </c>
      <c r="D25" s="157" t="s">
        <v>177</v>
      </c>
      <c r="E25" s="157" t="s">
        <v>177</v>
      </c>
      <c r="F25" s="157" t="s">
        <v>177</v>
      </c>
      <c r="G25" s="183" t="s">
        <v>178</v>
      </c>
      <c r="H25" s="177"/>
      <c r="I25" s="176" t="s">
        <v>48</v>
      </c>
      <c r="J25" s="186" t="s">
        <v>49</v>
      </c>
    </row>
    <row r="26" spans="1:10" ht="28.5" customHeight="1" thickBot="1">
      <c r="A26" s="175" t="s">
        <v>50</v>
      </c>
      <c r="B26" s="176" t="s">
        <v>51</v>
      </c>
      <c r="C26" s="157" t="s">
        <v>177</v>
      </c>
      <c r="D26" s="157" t="s">
        <v>177</v>
      </c>
      <c r="E26" s="157" t="s">
        <v>177</v>
      </c>
      <c r="F26" s="157" t="s">
        <v>177</v>
      </c>
      <c r="G26" s="183" t="s">
        <v>178</v>
      </c>
      <c r="H26" s="177" t="s">
        <v>50</v>
      </c>
      <c r="I26" s="176" t="s">
        <v>52</v>
      </c>
      <c r="J26" s="183" t="s">
        <v>205</v>
      </c>
    </row>
    <row r="27" spans="1:10" ht="32.25" thickBot="1">
      <c r="A27" s="179"/>
      <c r="B27" s="176" t="s">
        <v>53</v>
      </c>
      <c r="C27" s="656" t="s">
        <v>54</v>
      </c>
      <c r="D27" s="657"/>
      <c r="E27" s="657"/>
      <c r="F27" s="657"/>
      <c r="G27" s="658"/>
      <c r="H27" s="180" t="s">
        <v>55</v>
      </c>
      <c r="I27" s="181" t="s">
        <v>56</v>
      </c>
      <c r="J27" s="183" t="s">
        <v>171</v>
      </c>
    </row>
    <row r="28" spans="1:10" ht="28.5" customHeight="1" thickBot="1">
      <c r="A28" s="175" t="s">
        <v>55</v>
      </c>
      <c r="B28" s="176" t="s">
        <v>57</v>
      </c>
      <c r="C28" s="157" t="s">
        <v>171</v>
      </c>
      <c r="D28" s="157" t="s">
        <v>171</v>
      </c>
      <c r="E28" s="157" t="s">
        <v>171</v>
      </c>
      <c r="F28" s="157" t="s">
        <v>171</v>
      </c>
      <c r="G28" s="157" t="s">
        <v>171</v>
      </c>
      <c r="H28" s="665" t="s">
        <v>195</v>
      </c>
      <c r="I28" s="666"/>
      <c r="J28" s="667"/>
    </row>
    <row r="29" spans="1:10" ht="28.5" customHeight="1" thickBot="1">
      <c r="A29" s="175" t="s">
        <v>58</v>
      </c>
      <c r="B29" s="176" t="s">
        <v>59</v>
      </c>
      <c r="C29" s="157" t="s">
        <v>171</v>
      </c>
      <c r="D29" s="157" t="s">
        <v>171</v>
      </c>
      <c r="E29" s="157" t="s">
        <v>171</v>
      </c>
      <c r="F29" s="157" t="s">
        <v>171</v>
      </c>
      <c r="G29" s="157" t="s">
        <v>171</v>
      </c>
      <c r="H29" s="668"/>
      <c r="I29" s="669"/>
      <c r="J29" s="670"/>
    </row>
    <row r="30" spans="1:10" ht="32.25" thickBot="1">
      <c r="A30" s="175"/>
      <c r="B30" s="176" t="s">
        <v>60</v>
      </c>
      <c r="C30" s="656" t="s">
        <v>44</v>
      </c>
      <c r="D30" s="657"/>
      <c r="E30" s="657"/>
      <c r="F30" s="657"/>
      <c r="G30" s="658"/>
      <c r="H30" s="668"/>
      <c r="I30" s="669"/>
      <c r="J30" s="670"/>
    </row>
    <row r="31" spans="1:10" ht="28.5" customHeight="1" thickBot="1">
      <c r="A31" s="175" t="s">
        <v>61</v>
      </c>
      <c r="B31" s="176" t="s">
        <v>62</v>
      </c>
      <c r="C31" s="183" t="s">
        <v>175</v>
      </c>
      <c r="D31" s="183" t="s">
        <v>172</v>
      </c>
      <c r="E31" s="157" t="s">
        <v>173</v>
      </c>
      <c r="F31" s="157" t="s">
        <v>176</v>
      </c>
      <c r="G31" s="157" t="s">
        <v>173</v>
      </c>
      <c r="H31" s="668"/>
      <c r="I31" s="669"/>
      <c r="J31" s="670"/>
    </row>
    <row r="32" spans="1:10" ht="28.5" customHeight="1" thickBot="1">
      <c r="A32" s="175" t="s">
        <v>64</v>
      </c>
      <c r="B32" s="176" t="s">
        <v>65</v>
      </c>
      <c r="C32" s="183" t="s">
        <v>175</v>
      </c>
      <c r="D32" s="183" t="s">
        <v>172</v>
      </c>
      <c r="E32" s="183" t="s">
        <v>173</v>
      </c>
      <c r="F32" s="183" t="s">
        <v>176</v>
      </c>
      <c r="G32" s="183" t="s">
        <v>173</v>
      </c>
      <c r="H32" s="671"/>
      <c r="I32" s="672"/>
      <c r="J32" s="673"/>
    </row>
    <row r="33" spans="1:10" ht="31.5" customHeight="1">
      <c r="A33" s="659" t="s">
        <v>199</v>
      </c>
      <c r="B33" s="659"/>
      <c r="C33" s="659"/>
      <c r="D33" s="659"/>
      <c r="E33" s="659"/>
      <c r="F33" s="659"/>
      <c r="G33" s="659"/>
      <c r="H33" s="659"/>
      <c r="I33" s="659"/>
      <c r="J33" s="659"/>
    </row>
    <row r="34" spans="1:10" ht="13.5" thickBot="1"/>
    <row r="35" spans="1:10" ht="32.25" thickBot="1">
      <c r="A35" s="660" t="s">
        <v>161</v>
      </c>
      <c r="B35" s="661"/>
      <c r="C35" s="661"/>
      <c r="D35" s="661"/>
      <c r="E35" s="661"/>
      <c r="F35" s="661"/>
      <c r="G35" s="661"/>
      <c r="H35" s="661"/>
      <c r="I35" s="661"/>
      <c r="J35" s="662"/>
    </row>
    <row r="36" spans="1:10" ht="28.5" customHeight="1" thickBot="1">
      <c r="A36" s="172" t="s">
        <v>23</v>
      </c>
      <c r="B36" s="173" t="s">
        <v>24</v>
      </c>
      <c r="C36" s="173" t="s">
        <v>25</v>
      </c>
      <c r="D36" s="173" t="s">
        <v>26</v>
      </c>
      <c r="E36" s="173" t="s">
        <v>12</v>
      </c>
      <c r="F36" s="173" t="s">
        <v>27</v>
      </c>
      <c r="G36" s="173" t="s">
        <v>28</v>
      </c>
      <c r="H36" s="173" t="s">
        <v>23</v>
      </c>
      <c r="I36" s="173" t="s">
        <v>24</v>
      </c>
      <c r="J36" s="173" t="s">
        <v>29</v>
      </c>
    </row>
    <row r="37" spans="1:10" ht="32.25" thickBot="1">
      <c r="A37" s="175"/>
      <c r="B37" s="176" t="s">
        <v>30</v>
      </c>
      <c r="C37" s="656" t="s">
        <v>31</v>
      </c>
      <c r="D37" s="657"/>
      <c r="E37" s="657"/>
      <c r="F37" s="657"/>
      <c r="G37" s="658"/>
      <c r="H37" s="177"/>
      <c r="I37" s="176" t="s">
        <v>192</v>
      </c>
      <c r="J37" s="178" t="s">
        <v>33</v>
      </c>
    </row>
    <row r="38" spans="1:10" ht="28.5" customHeight="1" thickBot="1">
      <c r="A38" s="175" t="s">
        <v>34</v>
      </c>
      <c r="B38" s="176" t="s">
        <v>35</v>
      </c>
      <c r="C38" s="183" t="s">
        <v>183</v>
      </c>
      <c r="D38" s="183" t="s">
        <v>183</v>
      </c>
      <c r="E38" s="183" t="s">
        <v>183</v>
      </c>
      <c r="F38" s="183" t="s">
        <v>183</v>
      </c>
      <c r="G38" s="183" t="s">
        <v>183</v>
      </c>
      <c r="H38" s="177" t="s">
        <v>34</v>
      </c>
      <c r="I38" s="663" t="s">
        <v>193</v>
      </c>
      <c r="J38" s="183" t="s">
        <v>91</v>
      </c>
    </row>
    <row r="39" spans="1:10" ht="28.5" customHeight="1" thickBot="1">
      <c r="A39" s="175" t="s">
        <v>41</v>
      </c>
      <c r="B39" s="176" t="s">
        <v>42</v>
      </c>
      <c r="C39" s="183" t="s">
        <v>183</v>
      </c>
      <c r="D39" s="183" t="s">
        <v>183</v>
      </c>
      <c r="E39" s="183" t="s">
        <v>183</v>
      </c>
      <c r="F39" s="183" t="s">
        <v>183</v>
      </c>
      <c r="G39" s="183" t="s">
        <v>183</v>
      </c>
      <c r="H39" s="177" t="s">
        <v>41</v>
      </c>
      <c r="I39" s="664"/>
      <c r="J39" s="183" t="s">
        <v>91</v>
      </c>
    </row>
    <row r="40" spans="1:10" ht="32.25" thickBot="1">
      <c r="A40" s="175"/>
      <c r="B40" s="176" t="s">
        <v>43</v>
      </c>
      <c r="C40" s="656" t="s">
        <v>44</v>
      </c>
      <c r="D40" s="657"/>
      <c r="E40" s="657"/>
      <c r="F40" s="657"/>
      <c r="G40" s="658"/>
      <c r="H40" s="177" t="s">
        <v>45</v>
      </c>
      <c r="I40" s="176" t="s">
        <v>46</v>
      </c>
      <c r="J40" s="183" t="s">
        <v>183</v>
      </c>
    </row>
    <row r="41" spans="1:10" ht="28.5" customHeight="1" thickBot="1">
      <c r="A41" s="175" t="s">
        <v>45</v>
      </c>
      <c r="B41" s="176" t="s">
        <v>47</v>
      </c>
      <c r="C41" s="183" t="s">
        <v>179</v>
      </c>
      <c r="D41" s="183" t="s">
        <v>179</v>
      </c>
      <c r="E41" s="183" t="s">
        <v>179</v>
      </c>
      <c r="F41" s="183" t="s">
        <v>179</v>
      </c>
      <c r="G41" s="183" t="s">
        <v>179</v>
      </c>
      <c r="H41" s="177"/>
      <c r="I41" s="176" t="s">
        <v>48</v>
      </c>
      <c r="J41" s="186" t="s">
        <v>49</v>
      </c>
    </row>
    <row r="42" spans="1:10" ht="28.5" customHeight="1" thickBot="1">
      <c r="A42" s="175" t="s">
        <v>50</v>
      </c>
      <c r="B42" s="176" t="s">
        <v>51</v>
      </c>
      <c r="C42" s="183" t="s">
        <v>179</v>
      </c>
      <c r="D42" s="183" t="s">
        <v>179</v>
      </c>
      <c r="E42" s="183" t="s">
        <v>179</v>
      </c>
      <c r="F42" s="183" t="s">
        <v>179</v>
      </c>
      <c r="G42" s="183" t="s">
        <v>179</v>
      </c>
      <c r="H42" s="177" t="s">
        <v>50</v>
      </c>
      <c r="I42" s="176" t="s">
        <v>52</v>
      </c>
      <c r="J42" s="183" t="s">
        <v>206</v>
      </c>
    </row>
    <row r="43" spans="1:10" ht="32.25" thickBot="1">
      <c r="A43" s="179"/>
      <c r="B43" s="176" t="s">
        <v>53</v>
      </c>
      <c r="C43" s="656" t="s">
        <v>54</v>
      </c>
      <c r="D43" s="657"/>
      <c r="E43" s="657"/>
      <c r="F43" s="657"/>
      <c r="G43" s="658"/>
      <c r="H43" s="180" t="s">
        <v>55</v>
      </c>
      <c r="I43" s="181" t="s">
        <v>56</v>
      </c>
      <c r="J43" s="183" t="s">
        <v>181</v>
      </c>
    </row>
    <row r="44" spans="1:10" ht="28.5" customHeight="1" thickBot="1">
      <c r="A44" s="175" t="s">
        <v>55</v>
      </c>
      <c r="B44" s="176" t="s">
        <v>57</v>
      </c>
      <c r="C44" s="183" t="s">
        <v>181</v>
      </c>
      <c r="D44" s="183" t="s">
        <v>181</v>
      </c>
      <c r="E44" s="183" t="s">
        <v>181</v>
      </c>
      <c r="F44" s="183" t="s">
        <v>181</v>
      </c>
      <c r="G44" s="157" t="s">
        <v>184</v>
      </c>
      <c r="H44" s="665" t="s">
        <v>196</v>
      </c>
      <c r="I44" s="666"/>
      <c r="J44" s="667"/>
    </row>
    <row r="45" spans="1:10" ht="28.5" customHeight="1" thickBot="1">
      <c r="A45" s="175" t="s">
        <v>58</v>
      </c>
      <c r="B45" s="176" t="s">
        <v>59</v>
      </c>
      <c r="C45" s="183" t="s">
        <v>181</v>
      </c>
      <c r="D45" s="183" t="s">
        <v>181</v>
      </c>
      <c r="E45" s="183" t="s">
        <v>181</v>
      </c>
      <c r="F45" s="183" t="s">
        <v>181</v>
      </c>
      <c r="G45" s="157" t="s">
        <v>184</v>
      </c>
      <c r="H45" s="668"/>
      <c r="I45" s="669"/>
      <c r="J45" s="670"/>
    </row>
    <row r="46" spans="1:10" ht="32.25" thickBot="1">
      <c r="A46" s="175"/>
      <c r="B46" s="176" t="s">
        <v>60</v>
      </c>
      <c r="C46" s="656" t="s">
        <v>44</v>
      </c>
      <c r="D46" s="657"/>
      <c r="E46" s="657"/>
      <c r="F46" s="657"/>
      <c r="G46" s="658"/>
      <c r="H46" s="668"/>
      <c r="I46" s="669"/>
      <c r="J46" s="670"/>
    </row>
    <row r="47" spans="1:10" ht="28.5" customHeight="1" thickBot="1">
      <c r="A47" s="175" t="s">
        <v>61</v>
      </c>
      <c r="B47" s="176" t="s">
        <v>62</v>
      </c>
      <c r="C47" s="157" t="s">
        <v>184</v>
      </c>
      <c r="D47" s="157" t="s">
        <v>182</v>
      </c>
      <c r="E47" s="157" t="s">
        <v>184</v>
      </c>
      <c r="F47" s="157" t="s">
        <v>180</v>
      </c>
      <c r="G47" s="157" t="s">
        <v>182</v>
      </c>
      <c r="H47" s="668"/>
      <c r="I47" s="669"/>
      <c r="J47" s="670"/>
    </row>
    <row r="48" spans="1:10" ht="28.5" customHeight="1" thickBot="1">
      <c r="A48" s="175" t="s">
        <v>64</v>
      </c>
      <c r="B48" s="176" t="s">
        <v>65</v>
      </c>
      <c r="C48" s="183" t="s">
        <v>184</v>
      </c>
      <c r="D48" s="183" t="s">
        <v>182</v>
      </c>
      <c r="E48" s="183" t="s">
        <v>184</v>
      </c>
      <c r="F48" s="183" t="s">
        <v>180</v>
      </c>
      <c r="G48" s="183" t="s">
        <v>182</v>
      </c>
      <c r="H48" s="671"/>
      <c r="I48" s="672"/>
      <c r="J48" s="673"/>
    </row>
  </sheetData>
  <mergeCells count="24">
    <mergeCell ref="C37:G37"/>
    <mergeCell ref="I38:I39"/>
    <mergeCell ref="C40:G40"/>
    <mergeCell ref="C43:G43"/>
    <mergeCell ref="H44:J48"/>
    <mergeCell ref="C46:G46"/>
    <mergeCell ref="A35:J35"/>
    <mergeCell ref="H12:J16"/>
    <mergeCell ref="C14:G14"/>
    <mergeCell ref="A17:J17"/>
    <mergeCell ref="A19:J19"/>
    <mergeCell ref="C21:G21"/>
    <mergeCell ref="I22:I23"/>
    <mergeCell ref="C24:G24"/>
    <mergeCell ref="C27:G27"/>
    <mergeCell ref="H28:J32"/>
    <mergeCell ref="C30:G30"/>
    <mergeCell ref="A33:J33"/>
    <mergeCell ref="C11:G11"/>
    <mergeCell ref="A1:J1"/>
    <mergeCell ref="A3:J3"/>
    <mergeCell ref="C5:G5"/>
    <mergeCell ref="I6:I7"/>
    <mergeCell ref="C8:G8"/>
  </mergeCells>
  <dataValidations count="1">
    <dataValidation type="list" allowBlank="1" showInputMessage="1" showErrorMessage="1" sqref="C6:G7 J6:J8 C9:G10 C15:G16 J10:J11 C12:G13 J26:J27 C31:G32 J22:J24 C22:G23 C28:G29 C25:G26 C44:G45 C41:G42 C38:G39 J42:J43 C47:G48 J38:J40" xr:uid="{00000000-0002-0000-0A00-000000000000}">
      <formula1>SUBJ</formula1>
    </dataValidation>
  </dataValidations>
  <pageMargins left="0.84" right="0.52" top="1" bottom="1" header="0.5" footer="0.5"/>
  <pageSetup paperSize="9" scale="96" orientation="landscape" r:id="rId1"/>
  <headerFooter alignWithMargins="0"/>
  <rowBreaks count="1" manualBreakCount="1">
    <brk id="16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52"/>
  <sheetViews>
    <sheetView zoomScale="85" zoomScaleNormal="85" workbookViewId="0">
      <selection activeCell="C11" sqref="C11:Q12"/>
    </sheetView>
  </sheetViews>
  <sheetFormatPr defaultRowHeight="20.25"/>
  <cols>
    <col min="1" max="1" width="6.140625" style="170" customWidth="1"/>
    <col min="2" max="2" width="16.28515625" style="171" customWidth="1"/>
    <col min="3" max="3" width="12.42578125" style="170" customWidth="1"/>
    <col min="4" max="4" width="16" style="170" customWidth="1"/>
    <col min="5" max="5" width="12.42578125" style="170" customWidth="1"/>
    <col min="6" max="6" width="16" style="170" customWidth="1"/>
    <col min="7" max="7" width="12.42578125" style="170" customWidth="1"/>
    <col min="8" max="8" width="6.140625" style="170" customWidth="1"/>
    <col min="9" max="9" width="14.28515625" style="170" bestFit="1" customWidth="1"/>
    <col min="10" max="10" width="14" style="170" customWidth="1"/>
    <col min="11" max="256" width="9.140625" style="170"/>
    <col min="257" max="257" width="6.140625" style="170" customWidth="1"/>
    <col min="258" max="258" width="16.28515625" style="170" customWidth="1"/>
    <col min="259" max="259" width="12.42578125" style="170" customWidth="1"/>
    <col min="260" max="260" width="16" style="170" customWidth="1"/>
    <col min="261" max="261" width="12.42578125" style="170" customWidth="1"/>
    <col min="262" max="262" width="16" style="170" customWidth="1"/>
    <col min="263" max="263" width="12.42578125" style="170" customWidth="1"/>
    <col min="264" max="264" width="6.140625" style="170" customWidth="1"/>
    <col min="265" max="265" width="15.42578125" style="170" customWidth="1"/>
    <col min="266" max="266" width="14" style="170" customWidth="1"/>
    <col min="267" max="512" width="9.140625" style="170"/>
    <col min="513" max="513" width="6.140625" style="170" customWidth="1"/>
    <col min="514" max="514" width="16.28515625" style="170" customWidth="1"/>
    <col min="515" max="515" width="12.42578125" style="170" customWidth="1"/>
    <col min="516" max="516" width="16" style="170" customWidth="1"/>
    <col min="517" max="517" width="12.42578125" style="170" customWidth="1"/>
    <col min="518" max="518" width="16" style="170" customWidth="1"/>
    <col min="519" max="519" width="12.42578125" style="170" customWidth="1"/>
    <col min="520" max="520" width="6.140625" style="170" customWidth="1"/>
    <col min="521" max="521" width="15.42578125" style="170" customWidth="1"/>
    <col min="522" max="522" width="14" style="170" customWidth="1"/>
    <col min="523" max="768" width="9.140625" style="170"/>
    <col min="769" max="769" width="6.140625" style="170" customWidth="1"/>
    <col min="770" max="770" width="16.28515625" style="170" customWidth="1"/>
    <col min="771" max="771" width="12.42578125" style="170" customWidth="1"/>
    <col min="772" max="772" width="16" style="170" customWidth="1"/>
    <col min="773" max="773" width="12.42578125" style="170" customWidth="1"/>
    <col min="774" max="774" width="16" style="170" customWidth="1"/>
    <col min="775" max="775" width="12.42578125" style="170" customWidth="1"/>
    <col min="776" max="776" width="6.140625" style="170" customWidth="1"/>
    <col min="777" max="777" width="15.42578125" style="170" customWidth="1"/>
    <col min="778" max="778" width="14" style="170" customWidth="1"/>
    <col min="779" max="1024" width="9.140625" style="170"/>
    <col min="1025" max="1025" width="6.140625" style="170" customWidth="1"/>
    <col min="1026" max="1026" width="16.28515625" style="170" customWidth="1"/>
    <col min="1027" max="1027" width="12.42578125" style="170" customWidth="1"/>
    <col min="1028" max="1028" width="16" style="170" customWidth="1"/>
    <col min="1029" max="1029" width="12.42578125" style="170" customWidth="1"/>
    <col min="1030" max="1030" width="16" style="170" customWidth="1"/>
    <col min="1031" max="1031" width="12.42578125" style="170" customWidth="1"/>
    <col min="1032" max="1032" width="6.140625" style="170" customWidth="1"/>
    <col min="1033" max="1033" width="15.42578125" style="170" customWidth="1"/>
    <col min="1034" max="1034" width="14" style="170" customWidth="1"/>
    <col min="1035" max="1280" width="9.140625" style="170"/>
    <col min="1281" max="1281" width="6.140625" style="170" customWidth="1"/>
    <col min="1282" max="1282" width="16.28515625" style="170" customWidth="1"/>
    <col min="1283" max="1283" width="12.42578125" style="170" customWidth="1"/>
    <col min="1284" max="1284" width="16" style="170" customWidth="1"/>
    <col min="1285" max="1285" width="12.42578125" style="170" customWidth="1"/>
    <col min="1286" max="1286" width="16" style="170" customWidth="1"/>
    <col min="1287" max="1287" width="12.42578125" style="170" customWidth="1"/>
    <col min="1288" max="1288" width="6.140625" style="170" customWidth="1"/>
    <col min="1289" max="1289" width="15.42578125" style="170" customWidth="1"/>
    <col min="1290" max="1290" width="14" style="170" customWidth="1"/>
    <col min="1291" max="1536" width="9.140625" style="170"/>
    <col min="1537" max="1537" width="6.140625" style="170" customWidth="1"/>
    <col min="1538" max="1538" width="16.28515625" style="170" customWidth="1"/>
    <col min="1539" max="1539" width="12.42578125" style="170" customWidth="1"/>
    <col min="1540" max="1540" width="16" style="170" customWidth="1"/>
    <col min="1541" max="1541" width="12.42578125" style="170" customWidth="1"/>
    <col min="1542" max="1542" width="16" style="170" customWidth="1"/>
    <col min="1543" max="1543" width="12.42578125" style="170" customWidth="1"/>
    <col min="1544" max="1544" width="6.140625" style="170" customWidth="1"/>
    <col min="1545" max="1545" width="15.42578125" style="170" customWidth="1"/>
    <col min="1546" max="1546" width="14" style="170" customWidth="1"/>
    <col min="1547" max="1792" width="9.140625" style="170"/>
    <col min="1793" max="1793" width="6.140625" style="170" customWidth="1"/>
    <col min="1794" max="1794" width="16.28515625" style="170" customWidth="1"/>
    <col min="1795" max="1795" width="12.42578125" style="170" customWidth="1"/>
    <col min="1796" max="1796" width="16" style="170" customWidth="1"/>
    <col min="1797" max="1797" width="12.42578125" style="170" customWidth="1"/>
    <col min="1798" max="1798" width="16" style="170" customWidth="1"/>
    <col min="1799" max="1799" width="12.42578125" style="170" customWidth="1"/>
    <col min="1800" max="1800" width="6.140625" style="170" customWidth="1"/>
    <col min="1801" max="1801" width="15.42578125" style="170" customWidth="1"/>
    <col min="1802" max="1802" width="14" style="170" customWidth="1"/>
    <col min="1803" max="2048" width="9.140625" style="170"/>
    <col min="2049" max="2049" width="6.140625" style="170" customWidth="1"/>
    <col min="2050" max="2050" width="16.28515625" style="170" customWidth="1"/>
    <col min="2051" max="2051" width="12.42578125" style="170" customWidth="1"/>
    <col min="2052" max="2052" width="16" style="170" customWidth="1"/>
    <col min="2053" max="2053" width="12.42578125" style="170" customWidth="1"/>
    <col min="2054" max="2054" width="16" style="170" customWidth="1"/>
    <col min="2055" max="2055" width="12.42578125" style="170" customWidth="1"/>
    <col min="2056" max="2056" width="6.140625" style="170" customWidth="1"/>
    <col min="2057" max="2057" width="15.42578125" style="170" customWidth="1"/>
    <col min="2058" max="2058" width="14" style="170" customWidth="1"/>
    <col min="2059" max="2304" width="9.140625" style="170"/>
    <col min="2305" max="2305" width="6.140625" style="170" customWidth="1"/>
    <col min="2306" max="2306" width="16.28515625" style="170" customWidth="1"/>
    <col min="2307" max="2307" width="12.42578125" style="170" customWidth="1"/>
    <col min="2308" max="2308" width="16" style="170" customWidth="1"/>
    <col min="2309" max="2309" width="12.42578125" style="170" customWidth="1"/>
    <col min="2310" max="2310" width="16" style="170" customWidth="1"/>
    <col min="2311" max="2311" width="12.42578125" style="170" customWidth="1"/>
    <col min="2312" max="2312" width="6.140625" style="170" customWidth="1"/>
    <col min="2313" max="2313" width="15.42578125" style="170" customWidth="1"/>
    <col min="2314" max="2314" width="14" style="170" customWidth="1"/>
    <col min="2315" max="2560" width="9.140625" style="170"/>
    <col min="2561" max="2561" width="6.140625" style="170" customWidth="1"/>
    <col min="2562" max="2562" width="16.28515625" style="170" customWidth="1"/>
    <col min="2563" max="2563" width="12.42578125" style="170" customWidth="1"/>
    <col min="2564" max="2564" width="16" style="170" customWidth="1"/>
    <col min="2565" max="2565" width="12.42578125" style="170" customWidth="1"/>
    <col min="2566" max="2566" width="16" style="170" customWidth="1"/>
    <col min="2567" max="2567" width="12.42578125" style="170" customWidth="1"/>
    <col min="2568" max="2568" width="6.140625" style="170" customWidth="1"/>
    <col min="2569" max="2569" width="15.42578125" style="170" customWidth="1"/>
    <col min="2570" max="2570" width="14" style="170" customWidth="1"/>
    <col min="2571" max="2816" width="9.140625" style="170"/>
    <col min="2817" max="2817" width="6.140625" style="170" customWidth="1"/>
    <col min="2818" max="2818" width="16.28515625" style="170" customWidth="1"/>
    <col min="2819" max="2819" width="12.42578125" style="170" customWidth="1"/>
    <col min="2820" max="2820" width="16" style="170" customWidth="1"/>
    <col min="2821" max="2821" width="12.42578125" style="170" customWidth="1"/>
    <col min="2822" max="2822" width="16" style="170" customWidth="1"/>
    <col min="2823" max="2823" width="12.42578125" style="170" customWidth="1"/>
    <col min="2824" max="2824" width="6.140625" style="170" customWidth="1"/>
    <col min="2825" max="2825" width="15.42578125" style="170" customWidth="1"/>
    <col min="2826" max="2826" width="14" style="170" customWidth="1"/>
    <col min="2827" max="3072" width="9.140625" style="170"/>
    <col min="3073" max="3073" width="6.140625" style="170" customWidth="1"/>
    <col min="3074" max="3074" width="16.28515625" style="170" customWidth="1"/>
    <col min="3075" max="3075" width="12.42578125" style="170" customWidth="1"/>
    <col min="3076" max="3076" width="16" style="170" customWidth="1"/>
    <col min="3077" max="3077" width="12.42578125" style="170" customWidth="1"/>
    <col min="3078" max="3078" width="16" style="170" customWidth="1"/>
    <col min="3079" max="3079" width="12.42578125" style="170" customWidth="1"/>
    <col min="3080" max="3080" width="6.140625" style="170" customWidth="1"/>
    <col min="3081" max="3081" width="15.42578125" style="170" customWidth="1"/>
    <col min="3082" max="3082" width="14" style="170" customWidth="1"/>
    <col min="3083" max="3328" width="9.140625" style="170"/>
    <col min="3329" max="3329" width="6.140625" style="170" customWidth="1"/>
    <col min="3330" max="3330" width="16.28515625" style="170" customWidth="1"/>
    <col min="3331" max="3331" width="12.42578125" style="170" customWidth="1"/>
    <col min="3332" max="3332" width="16" style="170" customWidth="1"/>
    <col min="3333" max="3333" width="12.42578125" style="170" customWidth="1"/>
    <col min="3334" max="3334" width="16" style="170" customWidth="1"/>
    <col min="3335" max="3335" width="12.42578125" style="170" customWidth="1"/>
    <col min="3336" max="3336" width="6.140625" style="170" customWidth="1"/>
    <col min="3337" max="3337" width="15.42578125" style="170" customWidth="1"/>
    <col min="3338" max="3338" width="14" style="170" customWidth="1"/>
    <col min="3339" max="3584" width="9.140625" style="170"/>
    <col min="3585" max="3585" width="6.140625" style="170" customWidth="1"/>
    <col min="3586" max="3586" width="16.28515625" style="170" customWidth="1"/>
    <col min="3587" max="3587" width="12.42578125" style="170" customWidth="1"/>
    <col min="3588" max="3588" width="16" style="170" customWidth="1"/>
    <col min="3589" max="3589" width="12.42578125" style="170" customWidth="1"/>
    <col min="3590" max="3590" width="16" style="170" customWidth="1"/>
    <col min="3591" max="3591" width="12.42578125" style="170" customWidth="1"/>
    <col min="3592" max="3592" width="6.140625" style="170" customWidth="1"/>
    <col min="3593" max="3593" width="15.42578125" style="170" customWidth="1"/>
    <col min="3594" max="3594" width="14" style="170" customWidth="1"/>
    <col min="3595" max="3840" width="9.140625" style="170"/>
    <col min="3841" max="3841" width="6.140625" style="170" customWidth="1"/>
    <col min="3842" max="3842" width="16.28515625" style="170" customWidth="1"/>
    <col min="3843" max="3843" width="12.42578125" style="170" customWidth="1"/>
    <col min="3844" max="3844" width="16" style="170" customWidth="1"/>
    <col min="3845" max="3845" width="12.42578125" style="170" customWidth="1"/>
    <col min="3846" max="3846" width="16" style="170" customWidth="1"/>
    <col min="3847" max="3847" width="12.42578125" style="170" customWidth="1"/>
    <col min="3848" max="3848" width="6.140625" style="170" customWidth="1"/>
    <col min="3849" max="3849" width="15.42578125" style="170" customWidth="1"/>
    <col min="3850" max="3850" width="14" style="170" customWidth="1"/>
    <col min="3851" max="4096" width="9.140625" style="170"/>
    <col min="4097" max="4097" width="6.140625" style="170" customWidth="1"/>
    <col min="4098" max="4098" width="16.28515625" style="170" customWidth="1"/>
    <col min="4099" max="4099" width="12.42578125" style="170" customWidth="1"/>
    <col min="4100" max="4100" width="16" style="170" customWidth="1"/>
    <col min="4101" max="4101" width="12.42578125" style="170" customWidth="1"/>
    <col min="4102" max="4102" width="16" style="170" customWidth="1"/>
    <col min="4103" max="4103" width="12.42578125" style="170" customWidth="1"/>
    <col min="4104" max="4104" width="6.140625" style="170" customWidth="1"/>
    <col min="4105" max="4105" width="15.42578125" style="170" customWidth="1"/>
    <col min="4106" max="4106" width="14" style="170" customWidth="1"/>
    <col min="4107" max="4352" width="9.140625" style="170"/>
    <col min="4353" max="4353" width="6.140625" style="170" customWidth="1"/>
    <col min="4354" max="4354" width="16.28515625" style="170" customWidth="1"/>
    <col min="4355" max="4355" width="12.42578125" style="170" customWidth="1"/>
    <col min="4356" max="4356" width="16" style="170" customWidth="1"/>
    <col min="4357" max="4357" width="12.42578125" style="170" customWidth="1"/>
    <col min="4358" max="4358" width="16" style="170" customWidth="1"/>
    <col min="4359" max="4359" width="12.42578125" style="170" customWidth="1"/>
    <col min="4360" max="4360" width="6.140625" style="170" customWidth="1"/>
    <col min="4361" max="4361" width="15.42578125" style="170" customWidth="1"/>
    <col min="4362" max="4362" width="14" style="170" customWidth="1"/>
    <col min="4363" max="4608" width="9.140625" style="170"/>
    <col min="4609" max="4609" width="6.140625" style="170" customWidth="1"/>
    <col min="4610" max="4610" width="16.28515625" style="170" customWidth="1"/>
    <col min="4611" max="4611" width="12.42578125" style="170" customWidth="1"/>
    <col min="4612" max="4612" width="16" style="170" customWidth="1"/>
    <col min="4613" max="4613" width="12.42578125" style="170" customWidth="1"/>
    <col min="4614" max="4614" width="16" style="170" customWidth="1"/>
    <col min="4615" max="4615" width="12.42578125" style="170" customWidth="1"/>
    <col min="4616" max="4616" width="6.140625" style="170" customWidth="1"/>
    <col min="4617" max="4617" width="15.42578125" style="170" customWidth="1"/>
    <col min="4618" max="4618" width="14" style="170" customWidth="1"/>
    <col min="4619" max="4864" width="9.140625" style="170"/>
    <col min="4865" max="4865" width="6.140625" style="170" customWidth="1"/>
    <col min="4866" max="4866" width="16.28515625" style="170" customWidth="1"/>
    <col min="4867" max="4867" width="12.42578125" style="170" customWidth="1"/>
    <col min="4868" max="4868" width="16" style="170" customWidth="1"/>
    <col min="4869" max="4869" width="12.42578125" style="170" customWidth="1"/>
    <col min="4870" max="4870" width="16" style="170" customWidth="1"/>
    <col min="4871" max="4871" width="12.42578125" style="170" customWidth="1"/>
    <col min="4872" max="4872" width="6.140625" style="170" customWidth="1"/>
    <col min="4873" max="4873" width="15.42578125" style="170" customWidth="1"/>
    <col min="4874" max="4874" width="14" style="170" customWidth="1"/>
    <col min="4875" max="5120" width="9.140625" style="170"/>
    <col min="5121" max="5121" width="6.140625" style="170" customWidth="1"/>
    <col min="5122" max="5122" width="16.28515625" style="170" customWidth="1"/>
    <col min="5123" max="5123" width="12.42578125" style="170" customWidth="1"/>
    <col min="5124" max="5124" width="16" style="170" customWidth="1"/>
    <col min="5125" max="5125" width="12.42578125" style="170" customWidth="1"/>
    <col min="5126" max="5126" width="16" style="170" customWidth="1"/>
    <col min="5127" max="5127" width="12.42578125" style="170" customWidth="1"/>
    <col min="5128" max="5128" width="6.140625" style="170" customWidth="1"/>
    <col min="5129" max="5129" width="15.42578125" style="170" customWidth="1"/>
    <col min="5130" max="5130" width="14" style="170" customWidth="1"/>
    <col min="5131" max="5376" width="9.140625" style="170"/>
    <col min="5377" max="5377" width="6.140625" style="170" customWidth="1"/>
    <col min="5378" max="5378" width="16.28515625" style="170" customWidth="1"/>
    <col min="5379" max="5379" width="12.42578125" style="170" customWidth="1"/>
    <col min="5380" max="5380" width="16" style="170" customWidth="1"/>
    <col min="5381" max="5381" width="12.42578125" style="170" customWidth="1"/>
    <col min="5382" max="5382" width="16" style="170" customWidth="1"/>
    <col min="5383" max="5383" width="12.42578125" style="170" customWidth="1"/>
    <col min="5384" max="5384" width="6.140625" style="170" customWidth="1"/>
    <col min="5385" max="5385" width="15.42578125" style="170" customWidth="1"/>
    <col min="5386" max="5386" width="14" style="170" customWidth="1"/>
    <col min="5387" max="5632" width="9.140625" style="170"/>
    <col min="5633" max="5633" width="6.140625" style="170" customWidth="1"/>
    <col min="5634" max="5634" width="16.28515625" style="170" customWidth="1"/>
    <col min="5635" max="5635" width="12.42578125" style="170" customWidth="1"/>
    <col min="5636" max="5636" width="16" style="170" customWidth="1"/>
    <col min="5637" max="5637" width="12.42578125" style="170" customWidth="1"/>
    <col min="5638" max="5638" width="16" style="170" customWidth="1"/>
    <col min="5639" max="5639" width="12.42578125" style="170" customWidth="1"/>
    <col min="5640" max="5640" width="6.140625" style="170" customWidth="1"/>
    <col min="5641" max="5641" width="15.42578125" style="170" customWidth="1"/>
    <col min="5642" max="5642" width="14" style="170" customWidth="1"/>
    <col min="5643" max="5888" width="9.140625" style="170"/>
    <col min="5889" max="5889" width="6.140625" style="170" customWidth="1"/>
    <col min="5890" max="5890" width="16.28515625" style="170" customWidth="1"/>
    <col min="5891" max="5891" width="12.42578125" style="170" customWidth="1"/>
    <col min="5892" max="5892" width="16" style="170" customWidth="1"/>
    <col min="5893" max="5893" width="12.42578125" style="170" customWidth="1"/>
    <col min="5894" max="5894" width="16" style="170" customWidth="1"/>
    <col min="5895" max="5895" width="12.42578125" style="170" customWidth="1"/>
    <col min="5896" max="5896" width="6.140625" style="170" customWidth="1"/>
    <col min="5897" max="5897" width="15.42578125" style="170" customWidth="1"/>
    <col min="5898" max="5898" width="14" style="170" customWidth="1"/>
    <col min="5899" max="6144" width="9.140625" style="170"/>
    <col min="6145" max="6145" width="6.140625" style="170" customWidth="1"/>
    <col min="6146" max="6146" width="16.28515625" style="170" customWidth="1"/>
    <col min="6147" max="6147" width="12.42578125" style="170" customWidth="1"/>
    <col min="6148" max="6148" width="16" style="170" customWidth="1"/>
    <col min="6149" max="6149" width="12.42578125" style="170" customWidth="1"/>
    <col min="6150" max="6150" width="16" style="170" customWidth="1"/>
    <col min="6151" max="6151" width="12.42578125" style="170" customWidth="1"/>
    <col min="6152" max="6152" width="6.140625" style="170" customWidth="1"/>
    <col min="6153" max="6153" width="15.42578125" style="170" customWidth="1"/>
    <col min="6154" max="6154" width="14" style="170" customWidth="1"/>
    <col min="6155" max="6400" width="9.140625" style="170"/>
    <col min="6401" max="6401" width="6.140625" style="170" customWidth="1"/>
    <col min="6402" max="6402" width="16.28515625" style="170" customWidth="1"/>
    <col min="6403" max="6403" width="12.42578125" style="170" customWidth="1"/>
    <col min="6404" max="6404" width="16" style="170" customWidth="1"/>
    <col min="6405" max="6405" width="12.42578125" style="170" customWidth="1"/>
    <col min="6406" max="6406" width="16" style="170" customWidth="1"/>
    <col min="6407" max="6407" width="12.42578125" style="170" customWidth="1"/>
    <col min="6408" max="6408" width="6.140625" style="170" customWidth="1"/>
    <col min="6409" max="6409" width="15.42578125" style="170" customWidth="1"/>
    <col min="6410" max="6410" width="14" style="170" customWidth="1"/>
    <col min="6411" max="6656" width="9.140625" style="170"/>
    <col min="6657" max="6657" width="6.140625" style="170" customWidth="1"/>
    <col min="6658" max="6658" width="16.28515625" style="170" customWidth="1"/>
    <col min="6659" max="6659" width="12.42578125" style="170" customWidth="1"/>
    <col min="6660" max="6660" width="16" style="170" customWidth="1"/>
    <col min="6661" max="6661" width="12.42578125" style="170" customWidth="1"/>
    <col min="6662" max="6662" width="16" style="170" customWidth="1"/>
    <col min="6663" max="6663" width="12.42578125" style="170" customWidth="1"/>
    <col min="6664" max="6664" width="6.140625" style="170" customWidth="1"/>
    <col min="6665" max="6665" width="15.42578125" style="170" customWidth="1"/>
    <col min="6666" max="6666" width="14" style="170" customWidth="1"/>
    <col min="6667" max="6912" width="9.140625" style="170"/>
    <col min="6913" max="6913" width="6.140625" style="170" customWidth="1"/>
    <col min="6914" max="6914" width="16.28515625" style="170" customWidth="1"/>
    <col min="6915" max="6915" width="12.42578125" style="170" customWidth="1"/>
    <col min="6916" max="6916" width="16" style="170" customWidth="1"/>
    <col min="6917" max="6917" width="12.42578125" style="170" customWidth="1"/>
    <col min="6918" max="6918" width="16" style="170" customWidth="1"/>
    <col min="6919" max="6919" width="12.42578125" style="170" customWidth="1"/>
    <col min="6920" max="6920" width="6.140625" style="170" customWidth="1"/>
    <col min="6921" max="6921" width="15.42578125" style="170" customWidth="1"/>
    <col min="6922" max="6922" width="14" style="170" customWidth="1"/>
    <col min="6923" max="7168" width="9.140625" style="170"/>
    <col min="7169" max="7169" width="6.140625" style="170" customWidth="1"/>
    <col min="7170" max="7170" width="16.28515625" style="170" customWidth="1"/>
    <col min="7171" max="7171" width="12.42578125" style="170" customWidth="1"/>
    <col min="7172" max="7172" width="16" style="170" customWidth="1"/>
    <col min="7173" max="7173" width="12.42578125" style="170" customWidth="1"/>
    <col min="7174" max="7174" width="16" style="170" customWidth="1"/>
    <col min="7175" max="7175" width="12.42578125" style="170" customWidth="1"/>
    <col min="7176" max="7176" width="6.140625" style="170" customWidth="1"/>
    <col min="7177" max="7177" width="15.42578125" style="170" customWidth="1"/>
    <col min="7178" max="7178" width="14" style="170" customWidth="1"/>
    <col min="7179" max="7424" width="9.140625" style="170"/>
    <col min="7425" max="7425" width="6.140625" style="170" customWidth="1"/>
    <col min="7426" max="7426" width="16.28515625" style="170" customWidth="1"/>
    <col min="7427" max="7427" width="12.42578125" style="170" customWidth="1"/>
    <col min="7428" max="7428" width="16" style="170" customWidth="1"/>
    <col min="7429" max="7429" width="12.42578125" style="170" customWidth="1"/>
    <col min="7430" max="7430" width="16" style="170" customWidth="1"/>
    <col min="7431" max="7431" width="12.42578125" style="170" customWidth="1"/>
    <col min="7432" max="7432" width="6.140625" style="170" customWidth="1"/>
    <col min="7433" max="7433" width="15.42578125" style="170" customWidth="1"/>
    <col min="7434" max="7434" width="14" style="170" customWidth="1"/>
    <col min="7435" max="7680" width="9.140625" style="170"/>
    <col min="7681" max="7681" width="6.140625" style="170" customWidth="1"/>
    <col min="7682" max="7682" width="16.28515625" style="170" customWidth="1"/>
    <col min="7683" max="7683" width="12.42578125" style="170" customWidth="1"/>
    <col min="7684" max="7684" width="16" style="170" customWidth="1"/>
    <col min="7685" max="7685" width="12.42578125" style="170" customWidth="1"/>
    <col min="7686" max="7686" width="16" style="170" customWidth="1"/>
    <col min="7687" max="7687" width="12.42578125" style="170" customWidth="1"/>
    <col min="7688" max="7688" width="6.140625" style="170" customWidth="1"/>
    <col min="7689" max="7689" width="15.42578125" style="170" customWidth="1"/>
    <col min="7690" max="7690" width="14" style="170" customWidth="1"/>
    <col min="7691" max="7936" width="9.140625" style="170"/>
    <col min="7937" max="7937" width="6.140625" style="170" customWidth="1"/>
    <col min="7938" max="7938" width="16.28515625" style="170" customWidth="1"/>
    <col min="7939" max="7939" width="12.42578125" style="170" customWidth="1"/>
    <col min="7940" max="7940" width="16" style="170" customWidth="1"/>
    <col min="7941" max="7941" width="12.42578125" style="170" customWidth="1"/>
    <col min="7942" max="7942" width="16" style="170" customWidth="1"/>
    <col min="7943" max="7943" width="12.42578125" style="170" customWidth="1"/>
    <col min="7944" max="7944" width="6.140625" style="170" customWidth="1"/>
    <col min="7945" max="7945" width="15.42578125" style="170" customWidth="1"/>
    <col min="7946" max="7946" width="14" style="170" customWidth="1"/>
    <col min="7947" max="8192" width="9.140625" style="170"/>
    <col min="8193" max="8193" width="6.140625" style="170" customWidth="1"/>
    <col min="8194" max="8194" width="16.28515625" style="170" customWidth="1"/>
    <col min="8195" max="8195" width="12.42578125" style="170" customWidth="1"/>
    <col min="8196" max="8196" width="16" style="170" customWidth="1"/>
    <col min="8197" max="8197" width="12.42578125" style="170" customWidth="1"/>
    <col min="8198" max="8198" width="16" style="170" customWidth="1"/>
    <col min="8199" max="8199" width="12.42578125" style="170" customWidth="1"/>
    <col min="8200" max="8200" width="6.140625" style="170" customWidth="1"/>
    <col min="8201" max="8201" width="15.42578125" style="170" customWidth="1"/>
    <col min="8202" max="8202" width="14" style="170" customWidth="1"/>
    <col min="8203" max="8448" width="9.140625" style="170"/>
    <col min="8449" max="8449" width="6.140625" style="170" customWidth="1"/>
    <col min="8450" max="8450" width="16.28515625" style="170" customWidth="1"/>
    <col min="8451" max="8451" width="12.42578125" style="170" customWidth="1"/>
    <col min="8452" max="8452" width="16" style="170" customWidth="1"/>
    <col min="8453" max="8453" width="12.42578125" style="170" customWidth="1"/>
    <col min="8454" max="8454" width="16" style="170" customWidth="1"/>
    <col min="8455" max="8455" width="12.42578125" style="170" customWidth="1"/>
    <col min="8456" max="8456" width="6.140625" style="170" customWidth="1"/>
    <col min="8457" max="8457" width="15.42578125" style="170" customWidth="1"/>
    <col min="8458" max="8458" width="14" style="170" customWidth="1"/>
    <col min="8459" max="8704" width="9.140625" style="170"/>
    <col min="8705" max="8705" width="6.140625" style="170" customWidth="1"/>
    <col min="8706" max="8706" width="16.28515625" style="170" customWidth="1"/>
    <col min="8707" max="8707" width="12.42578125" style="170" customWidth="1"/>
    <col min="8708" max="8708" width="16" style="170" customWidth="1"/>
    <col min="8709" max="8709" width="12.42578125" style="170" customWidth="1"/>
    <col min="8710" max="8710" width="16" style="170" customWidth="1"/>
    <col min="8711" max="8711" width="12.42578125" style="170" customWidth="1"/>
    <col min="8712" max="8712" width="6.140625" style="170" customWidth="1"/>
    <col min="8713" max="8713" width="15.42578125" style="170" customWidth="1"/>
    <col min="8714" max="8714" width="14" style="170" customWidth="1"/>
    <col min="8715" max="8960" width="9.140625" style="170"/>
    <col min="8961" max="8961" width="6.140625" style="170" customWidth="1"/>
    <col min="8962" max="8962" width="16.28515625" style="170" customWidth="1"/>
    <col min="8963" max="8963" width="12.42578125" style="170" customWidth="1"/>
    <col min="8964" max="8964" width="16" style="170" customWidth="1"/>
    <col min="8965" max="8965" width="12.42578125" style="170" customWidth="1"/>
    <col min="8966" max="8966" width="16" style="170" customWidth="1"/>
    <col min="8967" max="8967" width="12.42578125" style="170" customWidth="1"/>
    <col min="8968" max="8968" width="6.140625" style="170" customWidth="1"/>
    <col min="8969" max="8969" width="15.42578125" style="170" customWidth="1"/>
    <col min="8970" max="8970" width="14" style="170" customWidth="1"/>
    <col min="8971" max="9216" width="9.140625" style="170"/>
    <col min="9217" max="9217" width="6.140625" style="170" customWidth="1"/>
    <col min="9218" max="9218" width="16.28515625" style="170" customWidth="1"/>
    <col min="9219" max="9219" width="12.42578125" style="170" customWidth="1"/>
    <col min="9220" max="9220" width="16" style="170" customWidth="1"/>
    <col min="9221" max="9221" width="12.42578125" style="170" customWidth="1"/>
    <col min="9222" max="9222" width="16" style="170" customWidth="1"/>
    <col min="9223" max="9223" width="12.42578125" style="170" customWidth="1"/>
    <col min="9224" max="9224" width="6.140625" style="170" customWidth="1"/>
    <col min="9225" max="9225" width="15.42578125" style="170" customWidth="1"/>
    <col min="9226" max="9226" width="14" style="170" customWidth="1"/>
    <col min="9227" max="9472" width="9.140625" style="170"/>
    <col min="9473" max="9473" width="6.140625" style="170" customWidth="1"/>
    <col min="9474" max="9474" width="16.28515625" style="170" customWidth="1"/>
    <col min="9475" max="9475" width="12.42578125" style="170" customWidth="1"/>
    <col min="9476" max="9476" width="16" style="170" customWidth="1"/>
    <col min="9477" max="9477" width="12.42578125" style="170" customWidth="1"/>
    <col min="9478" max="9478" width="16" style="170" customWidth="1"/>
    <col min="9479" max="9479" width="12.42578125" style="170" customWidth="1"/>
    <col min="9480" max="9480" width="6.140625" style="170" customWidth="1"/>
    <col min="9481" max="9481" width="15.42578125" style="170" customWidth="1"/>
    <col min="9482" max="9482" width="14" style="170" customWidth="1"/>
    <col min="9483" max="9728" width="9.140625" style="170"/>
    <col min="9729" max="9729" width="6.140625" style="170" customWidth="1"/>
    <col min="9730" max="9730" width="16.28515625" style="170" customWidth="1"/>
    <col min="9731" max="9731" width="12.42578125" style="170" customWidth="1"/>
    <col min="9732" max="9732" width="16" style="170" customWidth="1"/>
    <col min="9733" max="9733" width="12.42578125" style="170" customWidth="1"/>
    <col min="9734" max="9734" width="16" style="170" customWidth="1"/>
    <col min="9735" max="9735" width="12.42578125" style="170" customWidth="1"/>
    <col min="9736" max="9736" width="6.140625" style="170" customWidth="1"/>
    <col min="9737" max="9737" width="15.42578125" style="170" customWidth="1"/>
    <col min="9738" max="9738" width="14" style="170" customWidth="1"/>
    <col min="9739" max="9984" width="9.140625" style="170"/>
    <col min="9985" max="9985" width="6.140625" style="170" customWidth="1"/>
    <col min="9986" max="9986" width="16.28515625" style="170" customWidth="1"/>
    <col min="9987" max="9987" width="12.42578125" style="170" customWidth="1"/>
    <col min="9988" max="9988" width="16" style="170" customWidth="1"/>
    <col min="9989" max="9989" width="12.42578125" style="170" customWidth="1"/>
    <col min="9990" max="9990" width="16" style="170" customWidth="1"/>
    <col min="9991" max="9991" width="12.42578125" style="170" customWidth="1"/>
    <col min="9992" max="9992" width="6.140625" style="170" customWidth="1"/>
    <col min="9993" max="9993" width="15.42578125" style="170" customWidth="1"/>
    <col min="9994" max="9994" width="14" style="170" customWidth="1"/>
    <col min="9995" max="10240" width="9.140625" style="170"/>
    <col min="10241" max="10241" width="6.140625" style="170" customWidth="1"/>
    <col min="10242" max="10242" width="16.28515625" style="170" customWidth="1"/>
    <col min="10243" max="10243" width="12.42578125" style="170" customWidth="1"/>
    <col min="10244" max="10244" width="16" style="170" customWidth="1"/>
    <col min="10245" max="10245" width="12.42578125" style="170" customWidth="1"/>
    <col min="10246" max="10246" width="16" style="170" customWidth="1"/>
    <col min="10247" max="10247" width="12.42578125" style="170" customWidth="1"/>
    <col min="10248" max="10248" width="6.140625" style="170" customWidth="1"/>
    <col min="10249" max="10249" width="15.42578125" style="170" customWidth="1"/>
    <col min="10250" max="10250" width="14" style="170" customWidth="1"/>
    <col min="10251" max="10496" width="9.140625" style="170"/>
    <col min="10497" max="10497" width="6.140625" style="170" customWidth="1"/>
    <col min="10498" max="10498" width="16.28515625" style="170" customWidth="1"/>
    <col min="10499" max="10499" width="12.42578125" style="170" customWidth="1"/>
    <col min="10500" max="10500" width="16" style="170" customWidth="1"/>
    <col min="10501" max="10501" width="12.42578125" style="170" customWidth="1"/>
    <col min="10502" max="10502" width="16" style="170" customWidth="1"/>
    <col min="10503" max="10503" width="12.42578125" style="170" customWidth="1"/>
    <col min="10504" max="10504" width="6.140625" style="170" customWidth="1"/>
    <col min="10505" max="10505" width="15.42578125" style="170" customWidth="1"/>
    <col min="10506" max="10506" width="14" style="170" customWidth="1"/>
    <col min="10507" max="10752" width="9.140625" style="170"/>
    <col min="10753" max="10753" width="6.140625" style="170" customWidth="1"/>
    <col min="10754" max="10754" width="16.28515625" style="170" customWidth="1"/>
    <col min="10755" max="10755" width="12.42578125" style="170" customWidth="1"/>
    <col min="10756" max="10756" width="16" style="170" customWidth="1"/>
    <col min="10757" max="10757" width="12.42578125" style="170" customWidth="1"/>
    <col min="10758" max="10758" width="16" style="170" customWidth="1"/>
    <col min="10759" max="10759" width="12.42578125" style="170" customWidth="1"/>
    <col min="10760" max="10760" width="6.140625" style="170" customWidth="1"/>
    <col min="10761" max="10761" width="15.42578125" style="170" customWidth="1"/>
    <col min="10762" max="10762" width="14" style="170" customWidth="1"/>
    <col min="10763" max="11008" width="9.140625" style="170"/>
    <col min="11009" max="11009" width="6.140625" style="170" customWidth="1"/>
    <col min="11010" max="11010" width="16.28515625" style="170" customWidth="1"/>
    <col min="11011" max="11011" width="12.42578125" style="170" customWidth="1"/>
    <col min="11012" max="11012" width="16" style="170" customWidth="1"/>
    <col min="11013" max="11013" width="12.42578125" style="170" customWidth="1"/>
    <col min="11014" max="11014" width="16" style="170" customWidth="1"/>
    <col min="11015" max="11015" width="12.42578125" style="170" customWidth="1"/>
    <col min="11016" max="11016" width="6.140625" style="170" customWidth="1"/>
    <col min="11017" max="11017" width="15.42578125" style="170" customWidth="1"/>
    <col min="11018" max="11018" width="14" style="170" customWidth="1"/>
    <col min="11019" max="11264" width="9.140625" style="170"/>
    <col min="11265" max="11265" width="6.140625" style="170" customWidth="1"/>
    <col min="11266" max="11266" width="16.28515625" style="170" customWidth="1"/>
    <col min="11267" max="11267" width="12.42578125" style="170" customWidth="1"/>
    <col min="11268" max="11268" width="16" style="170" customWidth="1"/>
    <col min="11269" max="11269" width="12.42578125" style="170" customWidth="1"/>
    <col min="11270" max="11270" width="16" style="170" customWidth="1"/>
    <col min="11271" max="11271" width="12.42578125" style="170" customWidth="1"/>
    <col min="11272" max="11272" width="6.140625" style="170" customWidth="1"/>
    <col min="11273" max="11273" width="15.42578125" style="170" customWidth="1"/>
    <col min="11274" max="11274" width="14" style="170" customWidth="1"/>
    <col min="11275" max="11520" width="9.140625" style="170"/>
    <col min="11521" max="11521" width="6.140625" style="170" customWidth="1"/>
    <col min="11522" max="11522" width="16.28515625" style="170" customWidth="1"/>
    <col min="11523" max="11523" width="12.42578125" style="170" customWidth="1"/>
    <col min="11524" max="11524" width="16" style="170" customWidth="1"/>
    <col min="11525" max="11525" width="12.42578125" style="170" customWidth="1"/>
    <col min="11526" max="11526" width="16" style="170" customWidth="1"/>
    <col min="11527" max="11527" width="12.42578125" style="170" customWidth="1"/>
    <col min="11528" max="11528" width="6.140625" style="170" customWidth="1"/>
    <col min="11529" max="11529" width="15.42578125" style="170" customWidth="1"/>
    <col min="11530" max="11530" width="14" style="170" customWidth="1"/>
    <col min="11531" max="11776" width="9.140625" style="170"/>
    <col min="11777" max="11777" width="6.140625" style="170" customWidth="1"/>
    <col min="11778" max="11778" width="16.28515625" style="170" customWidth="1"/>
    <col min="11779" max="11779" width="12.42578125" style="170" customWidth="1"/>
    <col min="11780" max="11780" width="16" style="170" customWidth="1"/>
    <col min="11781" max="11781" width="12.42578125" style="170" customWidth="1"/>
    <col min="11782" max="11782" width="16" style="170" customWidth="1"/>
    <col min="11783" max="11783" width="12.42578125" style="170" customWidth="1"/>
    <col min="11784" max="11784" width="6.140625" style="170" customWidth="1"/>
    <col min="11785" max="11785" width="15.42578125" style="170" customWidth="1"/>
    <col min="11786" max="11786" width="14" style="170" customWidth="1"/>
    <col min="11787" max="12032" width="9.140625" style="170"/>
    <col min="12033" max="12033" width="6.140625" style="170" customWidth="1"/>
    <col min="12034" max="12034" width="16.28515625" style="170" customWidth="1"/>
    <col min="12035" max="12035" width="12.42578125" style="170" customWidth="1"/>
    <col min="12036" max="12036" width="16" style="170" customWidth="1"/>
    <col min="12037" max="12037" width="12.42578125" style="170" customWidth="1"/>
    <col min="12038" max="12038" width="16" style="170" customWidth="1"/>
    <col min="12039" max="12039" width="12.42578125" style="170" customWidth="1"/>
    <col min="12040" max="12040" width="6.140625" style="170" customWidth="1"/>
    <col min="12041" max="12041" width="15.42578125" style="170" customWidth="1"/>
    <col min="12042" max="12042" width="14" style="170" customWidth="1"/>
    <col min="12043" max="12288" width="9.140625" style="170"/>
    <col min="12289" max="12289" width="6.140625" style="170" customWidth="1"/>
    <col min="12290" max="12290" width="16.28515625" style="170" customWidth="1"/>
    <col min="12291" max="12291" width="12.42578125" style="170" customWidth="1"/>
    <col min="12292" max="12292" width="16" style="170" customWidth="1"/>
    <col min="12293" max="12293" width="12.42578125" style="170" customWidth="1"/>
    <col min="12294" max="12294" width="16" style="170" customWidth="1"/>
    <col min="12295" max="12295" width="12.42578125" style="170" customWidth="1"/>
    <col min="12296" max="12296" width="6.140625" style="170" customWidth="1"/>
    <col min="12297" max="12297" width="15.42578125" style="170" customWidth="1"/>
    <col min="12298" max="12298" width="14" style="170" customWidth="1"/>
    <col min="12299" max="12544" width="9.140625" style="170"/>
    <col min="12545" max="12545" width="6.140625" style="170" customWidth="1"/>
    <col min="12546" max="12546" width="16.28515625" style="170" customWidth="1"/>
    <col min="12547" max="12547" width="12.42578125" style="170" customWidth="1"/>
    <col min="12548" max="12548" width="16" style="170" customWidth="1"/>
    <col min="12549" max="12549" width="12.42578125" style="170" customWidth="1"/>
    <col min="12550" max="12550" width="16" style="170" customWidth="1"/>
    <col min="12551" max="12551" width="12.42578125" style="170" customWidth="1"/>
    <col min="12552" max="12552" width="6.140625" style="170" customWidth="1"/>
    <col min="12553" max="12553" width="15.42578125" style="170" customWidth="1"/>
    <col min="12554" max="12554" width="14" style="170" customWidth="1"/>
    <col min="12555" max="12800" width="9.140625" style="170"/>
    <col min="12801" max="12801" width="6.140625" style="170" customWidth="1"/>
    <col min="12802" max="12802" width="16.28515625" style="170" customWidth="1"/>
    <col min="12803" max="12803" width="12.42578125" style="170" customWidth="1"/>
    <col min="12804" max="12804" width="16" style="170" customWidth="1"/>
    <col min="12805" max="12805" width="12.42578125" style="170" customWidth="1"/>
    <col min="12806" max="12806" width="16" style="170" customWidth="1"/>
    <col min="12807" max="12807" width="12.42578125" style="170" customWidth="1"/>
    <col min="12808" max="12808" width="6.140625" style="170" customWidth="1"/>
    <col min="12809" max="12809" width="15.42578125" style="170" customWidth="1"/>
    <col min="12810" max="12810" width="14" style="170" customWidth="1"/>
    <col min="12811" max="13056" width="9.140625" style="170"/>
    <col min="13057" max="13057" width="6.140625" style="170" customWidth="1"/>
    <col min="13058" max="13058" width="16.28515625" style="170" customWidth="1"/>
    <col min="13059" max="13059" width="12.42578125" style="170" customWidth="1"/>
    <col min="13060" max="13060" width="16" style="170" customWidth="1"/>
    <col min="13061" max="13061" width="12.42578125" style="170" customWidth="1"/>
    <col min="13062" max="13062" width="16" style="170" customWidth="1"/>
    <col min="13063" max="13063" width="12.42578125" style="170" customWidth="1"/>
    <col min="13064" max="13064" width="6.140625" style="170" customWidth="1"/>
    <col min="13065" max="13065" width="15.42578125" style="170" customWidth="1"/>
    <col min="13066" max="13066" width="14" style="170" customWidth="1"/>
    <col min="13067" max="13312" width="9.140625" style="170"/>
    <col min="13313" max="13313" width="6.140625" style="170" customWidth="1"/>
    <col min="13314" max="13314" width="16.28515625" style="170" customWidth="1"/>
    <col min="13315" max="13315" width="12.42578125" style="170" customWidth="1"/>
    <col min="13316" max="13316" width="16" style="170" customWidth="1"/>
    <col min="13317" max="13317" width="12.42578125" style="170" customWidth="1"/>
    <col min="13318" max="13318" width="16" style="170" customWidth="1"/>
    <col min="13319" max="13319" width="12.42578125" style="170" customWidth="1"/>
    <col min="13320" max="13320" width="6.140625" style="170" customWidth="1"/>
    <col min="13321" max="13321" width="15.42578125" style="170" customWidth="1"/>
    <col min="13322" max="13322" width="14" style="170" customWidth="1"/>
    <col min="13323" max="13568" width="9.140625" style="170"/>
    <col min="13569" max="13569" width="6.140625" style="170" customWidth="1"/>
    <col min="13570" max="13570" width="16.28515625" style="170" customWidth="1"/>
    <col min="13571" max="13571" width="12.42578125" style="170" customWidth="1"/>
    <col min="13572" max="13572" width="16" style="170" customWidth="1"/>
    <col min="13573" max="13573" width="12.42578125" style="170" customWidth="1"/>
    <col min="13574" max="13574" width="16" style="170" customWidth="1"/>
    <col min="13575" max="13575" width="12.42578125" style="170" customWidth="1"/>
    <col min="13576" max="13576" width="6.140625" style="170" customWidth="1"/>
    <col min="13577" max="13577" width="15.42578125" style="170" customWidth="1"/>
    <col min="13578" max="13578" width="14" style="170" customWidth="1"/>
    <col min="13579" max="13824" width="9.140625" style="170"/>
    <col min="13825" max="13825" width="6.140625" style="170" customWidth="1"/>
    <col min="13826" max="13826" width="16.28515625" style="170" customWidth="1"/>
    <col min="13827" max="13827" width="12.42578125" style="170" customWidth="1"/>
    <col min="13828" max="13828" width="16" style="170" customWidth="1"/>
    <col min="13829" max="13829" width="12.42578125" style="170" customWidth="1"/>
    <col min="13830" max="13830" width="16" style="170" customWidth="1"/>
    <col min="13831" max="13831" width="12.42578125" style="170" customWidth="1"/>
    <col min="13832" max="13832" width="6.140625" style="170" customWidth="1"/>
    <col min="13833" max="13833" width="15.42578125" style="170" customWidth="1"/>
    <col min="13834" max="13834" width="14" style="170" customWidth="1"/>
    <col min="13835" max="14080" width="9.140625" style="170"/>
    <col min="14081" max="14081" width="6.140625" style="170" customWidth="1"/>
    <col min="14082" max="14082" width="16.28515625" style="170" customWidth="1"/>
    <col min="14083" max="14083" width="12.42578125" style="170" customWidth="1"/>
    <col min="14084" max="14084" width="16" style="170" customWidth="1"/>
    <col min="14085" max="14085" width="12.42578125" style="170" customWidth="1"/>
    <col min="14086" max="14086" width="16" style="170" customWidth="1"/>
    <col min="14087" max="14087" width="12.42578125" style="170" customWidth="1"/>
    <col min="14088" max="14088" width="6.140625" style="170" customWidth="1"/>
    <col min="14089" max="14089" width="15.42578125" style="170" customWidth="1"/>
    <col min="14090" max="14090" width="14" style="170" customWidth="1"/>
    <col min="14091" max="14336" width="9.140625" style="170"/>
    <col min="14337" max="14337" width="6.140625" style="170" customWidth="1"/>
    <col min="14338" max="14338" width="16.28515625" style="170" customWidth="1"/>
    <col min="14339" max="14339" width="12.42578125" style="170" customWidth="1"/>
    <col min="14340" max="14340" width="16" style="170" customWidth="1"/>
    <col min="14341" max="14341" width="12.42578125" style="170" customWidth="1"/>
    <col min="14342" max="14342" width="16" style="170" customWidth="1"/>
    <col min="14343" max="14343" width="12.42578125" style="170" customWidth="1"/>
    <col min="14344" max="14344" width="6.140625" style="170" customWidth="1"/>
    <col min="14345" max="14345" width="15.42578125" style="170" customWidth="1"/>
    <col min="14346" max="14346" width="14" style="170" customWidth="1"/>
    <col min="14347" max="14592" width="9.140625" style="170"/>
    <col min="14593" max="14593" width="6.140625" style="170" customWidth="1"/>
    <col min="14594" max="14594" width="16.28515625" style="170" customWidth="1"/>
    <col min="14595" max="14595" width="12.42578125" style="170" customWidth="1"/>
    <col min="14596" max="14596" width="16" style="170" customWidth="1"/>
    <col min="14597" max="14597" width="12.42578125" style="170" customWidth="1"/>
    <col min="14598" max="14598" width="16" style="170" customWidth="1"/>
    <col min="14599" max="14599" width="12.42578125" style="170" customWidth="1"/>
    <col min="14600" max="14600" width="6.140625" style="170" customWidth="1"/>
    <col min="14601" max="14601" width="15.42578125" style="170" customWidth="1"/>
    <col min="14602" max="14602" width="14" style="170" customWidth="1"/>
    <col min="14603" max="14848" width="9.140625" style="170"/>
    <col min="14849" max="14849" width="6.140625" style="170" customWidth="1"/>
    <col min="14850" max="14850" width="16.28515625" style="170" customWidth="1"/>
    <col min="14851" max="14851" width="12.42578125" style="170" customWidth="1"/>
    <col min="14852" max="14852" width="16" style="170" customWidth="1"/>
    <col min="14853" max="14853" width="12.42578125" style="170" customWidth="1"/>
    <col min="14854" max="14854" width="16" style="170" customWidth="1"/>
    <col min="14855" max="14855" width="12.42578125" style="170" customWidth="1"/>
    <col min="14856" max="14856" width="6.140625" style="170" customWidth="1"/>
    <col min="14857" max="14857" width="15.42578125" style="170" customWidth="1"/>
    <col min="14858" max="14858" width="14" style="170" customWidth="1"/>
    <col min="14859" max="15104" width="9.140625" style="170"/>
    <col min="15105" max="15105" width="6.140625" style="170" customWidth="1"/>
    <col min="15106" max="15106" width="16.28515625" style="170" customWidth="1"/>
    <col min="15107" max="15107" width="12.42578125" style="170" customWidth="1"/>
    <col min="15108" max="15108" width="16" style="170" customWidth="1"/>
    <col min="15109" max="15109" width="12.42578125" style="170" customWidth="1"/>
    <col min="15110" max="15110" width="16" style="170" customWidth="1"/>
    <col min="15111" max="15111" width="12.42578125" style="170" customWidth="1"/>
    <col min="15112" max="15112" width="6.140625" style="170" customWidth="1"/>
    <col min="15113" max="15113" width="15.42578125" style="170" customWidth="1"/>
    <col min="15114" max="15114" width="14" style="170" customWidth="1"/>
    <col min="15115" max="15360" width="9.140625" style="170"/>
    <col min="15361" max="15361" width="6.140625" style="170" customWidth="1"/>
    <col min="15362" max="15362" width="16.28515625" style="170" customWidth="1"/>
    <col min="15363" max="15363" width="12.42578125" style="170" customWidth="1"/>
    <col min="15364" max="15364" width="16" style="170" customWidth="1"/>
    <col min="15365" max="15365" width="12.42578125" style="170" customWidth="1"/>
    <col min="15366" max="15366" width="16" style="170" customWidth="1"/>
    <col min="15367" max="15367" width="12.42578125" style="170" customWidth="1"/>
    <col min="15368" max="15368" width="6.140625" style="170" customWidth="1"/>
    <col min="15369" max="15369" width="15.42578125" style="170" customWidth="1"/>
    <col min="15370" max="15370" width="14" style="170" customWidth="1"/>
    <col min="15371" max="15616" width="9.140625" style="170"/>
    <col min="15617" max="15617" width="6.140625" style="170" customWidth="1"/>
    <col min="15618" max="15618" width="16.28515625" style="170" customWidth="1"/>
    <col min="15619" max="15619" width="12.42578125" style="170" customWidth="1"/>
    <col min="15620" max="15620" width="16" style="170" customWidth="1"/>
    <col min="15621" max="15621" width="12.42578125" style="170" customWidth="1"/>
    <col min="15622" max="15622" width="16" style="170" customWidth="1"/>
    <col min="15623" max="15623" width="12.42578125" style="170" customWidth="1"/>
    <col min="15624" max="15624" width="6.140625" style="170" customWidth="1"/>
    <col min="15625" max="15625" width="15.42578125" style="170" customWidth="1"/>
    <col min="15626" max="15626" width="14" style="170" customWidth="1"/>
    <col min="15627" max="15872" width="9.140625" style="170"/>
    <col min="15873" max="15873" width="6.140625" style="170" customWidth="1"/>
    <col min="15874" max="15874" width="16.28515625" style="170" customWidth="1"/>
    <col min="15875" max="15875" width="12.42578125" style="170" customWidth="1"/>
    <col min="15876" max="15876" width="16" style="170" customWidth="1"/>
    <col min="15877" max="15877" width="12.42578125" style="170" customWidth="1"/>
    <col min="15878" max="15878" width="16" style="170" customWidth="1"/>
    <col min="15879" max="15879" width="12.42578125" style="170" customWidth="1"/>
    <col min="15880" max="15880" width="6.140625" style="170" customWidth="1"/>
    <col min="15881" max="15881" width="15.42578125" style="170" customWidth="1"/>
    <col min="15882" max="15882" width="14" style="170" customWidth="1"/>
    <col min="15883" max="16128" width="9.140625" style="170"/>
    <col min="16129" max="16129" width="6.140625" style="170" customWidth="1"/>
    <col min="16130" max="16130" width="16.28515625" style="170" customWidth="1"/>
    <col min="16131" max="16131" width="12.42578125" style="170" customWidth="1"/>
    <col min="16132" max="16132" width="16" style="170" customWidth="1"/>
    <col min="16133" max="16133" width="12.42578125" style="170" customWidth="1"/>
    <col min="16134" max="16134" width="16" style="170" customWidth="1"/>
    <col min="16135" max="16135" width="12.42578125" style="170" customWidth="1"/>
    <col min="16136" max="16136" width="6.140625" style="170" customWidth="1"/>
    <col min="16137" max="16137" width="15.42578125" style="170" customWidth="1"/>
    <col min="16138" max="16138" width="14" style="170" customWidth="1"/>
    <col min="16139" max="16384" width="9.140625" style="170"/>
  </cols>
  <sheetData>
    <row r="1" spans="1:10" ht="39" customHeight="1">
      <c r="A1" s="674" t="s">
        <v>198</v>
      </c>
      <c r="B1" s="674"/>
      <c r="C1" s="674"/>
      <c r="D1" s="674"/>
      <c r="E1" s="674"/>
      <c r="F1" s="674"/>
      <c r="G1" s="674"/>
      <c r="H1" s="674"/>
      <c r="I1" s="674"/>
      <c r="J1" s="674"/>
    </row>
    <row r="2" spans="1:10" ht="21" thickBot="1"/>
    <row r="3" spans="1:10" ht="32.25" thickBot="1">
      <c r="A3" s="653" t="s">
        <v>73</v>
      </c>
      <c r="B3" s="654"/>
      <c r="C3" s="654"/>
      <c r="D3" s="654"/>
      <c r="E3" s="654"/>
      <c r="F3" s="654"/>
      <c r="G3" s="654"/>
      <c r="H3" s="654"/>
      <c r="I3" s="654"/>
      <c r="J3" s="655"/>
    </row>
    <row r="4" spans="1:10" s="174" customFormat="1" ht="24" thickBot="1">
      <c r="A4" s="102" t="s">
        <v>23</v>
      </c>
      <c r="B4" s="103" t="s">
        <v>24</v>
      </c>
      <c r="C4" s="103" t="s">
        <v>25</v>
      </c>
      <c r="D4" s="103" t="s">
        <v>26</v>
      </c>
      <c r="E4" s="103" t="s">
        <v>12</v>
      </c>
      <c r="F4" s="103" t="s">
        <v>27</v>
      </c>
      <c r="G4" s="103" t="s">
        <v>28</v>
      </c>
      <c r="H4" s="103" t="s">
        <v>23</v>
      </c>
      <c r="I4" s="103" t="s">
        <v>24</v>
      </c>
      <c r="J4" s="103" t="s">
        <v>29</v>
      </c>
    </row>
    <row r="5" spans="1:10" s="174" customFormat="1" ht="32.25" thickBot="1">
      <c r="A5" s="104"/>
      <c r="B5" s="105" t="s">
        <v>30</v>
      </c>
      <c r="C5" s="643" t="s">
        <v>31</v>
      </c>
      <c r="D5" s="644"/>
      <c r="E5" s="644"/>
      <c r="F5" s="644"/>
      <c r="G5" s="645"/>
      <c r="H5" s="106"/>
      <c r="I5" s="105" t="s">
        <v>192</v>
      </c>
      <c r="J5" s="107" t="s">
        <v>33</v>
      </c>
    </row>
    <row r="6" spans="1:10" s="174" customFormat="1" ht="27" customHeight="1">
      <c r="A6" s="273" t="s">
        <v>34</v>
      </c>
      <c r="B6" s="268" t="s">
        <v>35</v>
      </c>
      <c r="C6" s="157" t="s">
        <v>86</v>
      </c>
      <c r="D6" s="157" t="s">
        <v>86</v>
      </c>
      <c r="E6" s="157" t="s">
        <v>86</v>
      </c>
      <c r="F6" s="157" t="s">
        <v>86</v>
      </c>
      <c r="G6" s="167" t="s">
        <v>86</v>
      </c>
      <c r="H6" s="273" t="s">
        <v>34</v>
      </c>
      <c r="I6" s="646" t="s">
        <v>193</v>
      </c>
      <c r="J6" s="269" t="s">
        <v>91</v>
      </c>
    </row>
    <row r="7" spans="1:10" s="174" customFormat="1" ht="27" customHeight="1" thickBot="1">
      <c r="A7" s="104" t="s">
        <v>41</v>
      </c>
      <c r="B7" s="105" t="s">
        <v>42</v>
      </c>
      <c r="C7" s="159" t="s">
        <v>86</v>
      </c>
      <c r="D7" s="159" t="s">
        <v>86</v>
      </c>
      <c r="E7" s="159" t="s">
        <v>86</v>
      </c>
      <c r="F7" s="159" t="s">
        <v>86</v>
      </c>
      <c r="G7" s="168" t="s">
        <v>86</v>
      </c>
      <c r="H7" s="106" t="s">
        <v>41</v>
      </c>
      <c r="I7" s="647"/>
      <c r="J7" s="269" t="s">
        <v>91</v>
      </c>
    </row>
    <row r="8" spans="1:10" s="174" customFormat="1" ht="32.25" thickBot="1">
      <c r="A8" s="104"/>
      <c r="B8" s="105" t="s">
        <v>43</v>
      </c>
      <c r="C8" s="648" t="s">
        <v>44</v>
      </c>
      <c r="D8" s="649"/>
      <c r="E8" s="649"/>
      <c r="F8" s="649"/>
      <c r="G8" s="650"/>
      <c r="H8" s="106" t="s">
        <v>45</v>
      </c>
      <c r="I8" s="105" t="s">
        <v>46</v>
      </c>
      <c r="J8" s="272" t="s">
        <v>86</v>
      </c>
    </row>
    <row r="9" spans="1:10" s="174" customFormat="1" ht="27" customHeight="1" thickBot="1">
      <c r="A9" s="273" t="s">
        <v>45</v>
      </c>
      <c r="B9" s="268" t="s">
        <v>47</v>
      </c>
      <c r="C9" s="157" t="s">
        <v>87</v>
      </c>
      <c r="D9" s="157" t="s">
        <v>87</v>
      </c>
      <c r="E9" s="157" t="s">
        <v>87</v>
      </c>
      <c r="F9" s="157" t="s">
        <v>87</v>
      </c>
      <c r="G9" s="167" t="s">
        <v>87</v>
      </c>
      <c r="H9" s="106"/>
      <c r="I9" s="105" t="s">
        <v>48</v>
      </c>
      <c r="J9" s="271" t="s">
        <v>49</v>
      </c>
    </row>
    <row r="10" spans="1:10" s="174" customFormat="1" ht="27" customHeight="1" thickBot="1">
      <c r="A10" s="104" t="s">
        <v>50</v>
      </c>
      <c r="B10" s="105" t="s">
        <v>51</v>
      </c>
      <c r="C10" s="159" t="s">
        <v>87</v>
      </c>
      <c r="D10" s="159" t="s">
        <v>87</v>
      </c>
      <c r="E10" s="159" t="s">
        <v>87</v>
      </c>
      <c r="F10" s="159" t="s">
        <v>87</v>
      </c>
      <c r="G10" s="168" t="s">
        <v>87</v>
      </c>
      <c r="H10" s="273" t="s">
        <v>50</v>
      </c>
      <c r="I10" s="268" t="s">
        <v>52</v>
      </c>
      <c r="J10" s="269" t="s">
        <v>203</v>
      </c>
    </row>
    <row r="11" spans="1:10" s="174" customFormat="1" ht="32.25" thickBot="1">
      <c r="A11" s="108"/>
      <c r="B11" s="105" t="s">
        <v>53</v>
      </c>
      <c r="C11" s="648" t="s">
        <v>54</v>
      </c>
      <c r="D11" s="649"/>
      <c r="E11" s="649"/>
      <c r="F11" s="649"/>
      <c r="G11" s="650"/>
      <c r="H11" s="104" t="s">
        <v>55</v>
      </c>
      <c r="I11" s="105" t="s">
        <v>56</v>
      </c>
      <c r="J11" s="269" t="s">
        <v>88</v>
      </c>
    </row>
    <row r="12" spans="1:10" s="174" customFormat="1" ht="27" customHeight="1">
      <c r="A12" s="273" t="s">
        <v>55</v>
      </c>
      <c r="B12" s="268" t="s">
        <v>57</v>
      </c>
      <c r="C12" s="141" t="s">
        <v>88</v>
      </c>
      <c r="D12" s="141" t="s">
        <v>88</v>
      </c>
      <c r="E12" s="141" t="s">
        <v>88</v>
      </c>
      <c r="F12" s="141" t="s">
        <v>88</v>
      </c>
      <c r="G12" s="141" t="s">
        <v>88</v>
      </c>
      <c r="H12" s="665" t="s">
        <v>163</v>
      </c>
      <c r="I12" s="666"/>
      <c r="J12" s="667"/>
    </row>
    <row r="13" spans="1:10" s="174" customFormat="1" ht="27" customHeight="1" thickBot="1">
      <c r="A13" s="104" t="s">
        <v>58</v>
      </c>
      <c r="B13" s="105" t="s">
        <v>59</v>
      </c>
      <c r="C13" s="141" t="s">
        <v>88</v>
      </c>
      <c r="D13" s="141" t="s">
        <v>88</v>
      </c>
      <c r="E13" s="141" t="s">
        <v>88</v>
      </c>
      <c r="F13" s="141" t="s">
        <v>88</v>
      </c>
      <c r="G13" s="141" t="s">
        <v>88</v>
      </c>
      <c r="H13" s="668"/>
      <c r="I13" s="669"/>
      <c r="J13" s="670"/>
    </row>
    <row r="14" spans="1:10" s="174" customFormat="1" ht="32.25" thickBot="1">
      <c r="A14" s="104"/>
      <c r="B14" s="105" t="s">
        <v>60</v>
      </c>
      <c r="C14" s="643" t="s">
        <v>44</v>
      </c>
      <c r="D14" s="644"/>
      <c r="E14" s="644"/>
      <c r="F14" s="644"/>
      <c r="G14" s="645"/>
      <c r="H14" s="668"/>
      <c r="I14" s="669"/>
      <c r="J14" s="670"/>
    </row>
    <row r="15" spans="1:10" s="174" customFormat="1" ht="27" customHeight="1">
      <c r="A15" s="273" t="s">
        <v>61</v>
      </c>
      <c r="B15" s="268" t="s">
        <v>62</v>
      </c>
      <c r="C15" s="157" t="s">
        <v>94</v>
      </c>
      <c r="D15" s="157" t="s">
        <v>95</v>
      </c>
      <c r="E15" s="157" t="s">
        <v>93</v>
      </c>
      <c r="F15" s="157" t="s">
        <v>89</v>
      </c>
      <c r="G15" s="167" t="s">
        <v>93</v>
      </c>
      <c r="H15" s="668"/>
      <c r="I15" s="669"/>
      <c r="J15" s="670"/>
    </row>
    <row r="16" spans="1:10" s="174" customFormat="1" ht="27" customHeight="1" thickBot="1">
      <c r="A16" s="104" t="s">
        <v>64</v>
      </c>
      <c r="B16" s="105" t="s">
        <v>65</v>
      </c>
      <c r="C16" s="159" t="s">
        <v>94</v>
      </c>
      <c r="D16" s="159" t="s">
        <v>95</v>
      </c>
      <c r="E16" s="159" t="s">
        <v>93</v>
      </c>
      <c r="F16" s="159" t="s">
        <v>89</v>
      </c>
      <c r="G16" s="168" t="s">
        <v>93</v>
      </c>
      <c r="H16" s="671"/>
      <c r="I16" s="672"/>
      <c r="J16" s="673"/>
    </row>
    <row r="18" spans="1:10" ht="39" customHeight="1">
      <c r="A18" s="674" t="s">
        <v>198</v>
      </c>
      <c r="B18" s="674"/>
      <c r="C18" s="674"/>
      <c r="D18" s="674"/>
      <c r="E18" s="674"/>
      <c r="F18" s="674"/>
      <c r="G18" s="674"/>
      <c r="H18" s="674"/>
      <c r="I18" s="674"/>
      <c r="J18" s="674"/>
    </row>
    <row r="19" spans="1:10" ht="21" thickBot="1"/>
    <row r="20" spans="1:10" ht="32.25" thickBot="1">
      <c r="A20" s="653" t="s">
        <v>74</v>
      </c>
      <c r="B20" s="654"/>
      <c r="C20" s="654"/>
      <c r="D20" s="654"/>
      <c r="E20" s="654"/>
      <c r="F20" s="654"/>
      <c r="G20" s="654"/>
      <c r="H20" s="654"/>
      <c r="I20" s="654"/>
      <c r="J20" s="655"/>
    </row>
    <row r="21" spans="1:10" ht="21.75" thickBot="1">
      <c r="A21" s="102" t="s">
        <v>23</v>
      </c>
      <c r="B21" s="103" t="s">
        <v>24</v>
      </c>
      <c r="C21" s="103" t="s">
        <v>25</v>
      </c>
      <c r="D21" s="103" t="s">
        <v>26</v>
      </c>
      <c r="E21" s="103" t="s">
        <v>12</v>
      </c>
      <c r="F21" s="103" t="s">
        <v>27</v>
      </c>
      <c r="G21" s="103" t="s">
        <v>28</v>
      </c>
      <c r="H21" s="103" t="s">
        <v>23</v>
      </c>
      <c r="I21" s="103" t="s">
        <v>24</v>
      </c>
      <c r="J21" s="103" t="s">
        <v>29</v>
      </c>
    </row>
    <row r="22" spans="1:10" ht="32.25" thickBot="1">
      <c r="A22" s="104"/>
      <c r="B22" s="105" t="s">
        <v>30</v>
      </c>
      <c r="C22" s="643" t="s">
        <v>31</v>
      </c>
      <c r="D22" s="644"/>
      <c r="E22" s="644"/>
      <c r="F22" s="644"/>
      <c r="G22" s="645"/>
      <c r="H22" s="106"/>
      <c r="I22" s="105" t="s">
        <v>192</v>
      </c>
      <c r="J22" s="107" t="s">
        <v>33</v>
      </c>
    </row>
    <row r="23" spans="1:10" ht="21">
      <c r="A23" s="273" t="s">
        <v>34</v>
      </c>
      <c r="B23" s="268" t="s">
        <v>35</v>
      </c>
      <c r="C23" s="157" t="s">
        <v>88</v>
      </c>
      <c r="D23" s="146" t="s">
        <v>88</v>
      </c>
      <c r="E23" s="146" t="s">
        <v>88</v>
      </c>
      <c r="F23" s="146" t="s">
        <v>88</v>
      </c>
      <c r="G23" s="158" t="s">
        <v>88</v>
      </c>
      <c r="H23" s="274" t="s">
        <v>34</v>
      </c>
      <c r="I23" s="646" t="s">
        <v>193</v>
      </c>
      <c r="J23" s="144" t="s">
        <v>91</v>
      </c>
    </row>
    <row r="24" spans="1:10" ht="21.75" thickBot="1">
      <c r="A24" s="104" t="s">
        <v>41</v>
      </c>
      <c r="B24" s="105" t="s">
        <v>42</v>
      </c>
      <c r="C24" s="159" t="s">
        <v>88</v>
      </c>
      <c r="D24" s="147" t="s">
        <v>88</v>
      </c>
      <c r="E24" s="147" t="s">
        <v>88</v>
      </c>
      <c r="F24" s="147" t="s">
        <v>88</v>
      </c>
      <c r="G24" s="160" t="s">
        <v>88</v>
      </c>
      <c r="H24" s="106" t="s">
        <v>41</v>
      </c>
      <c r="I24" s="647"/>
      <c r="J24" s="144" t="s">
        <v>91</v>
      </c>
    </row>
    <row r="25" spans="1:10" ht="32.25" thickBot="1">
      <c r="A25" s="104"/>
      <c r="B25" s="105" t="s">
        <v>43</v>
      </c>
      <c r="C25" s="643" t="s">
        <v>44</v>
      </c>
      <c r="D25" s="644"/>
      <c r="E25" s="644"/>
      <c r="F25" s="644"/>
      <c r="G25" s="645"/>
      <c r="H25" s="106" t="s">
        <v>45</v>
      </c>
      <c r="I25" s="105" t="s">
        <v>46</v>
      </c>
      <c r="J25" s="270" t="s">
        <v>88</v>
      </c>
    </row>
    <row r="26" spans="1:10" ht="21.75" thickBot="1">
      <c r="A26" s="273" t="s">
        <v>45</v>
      </c>
      <c r="B26" s="268" t="s">
        <v>47</v>
      </c>
      <c r="C26" s="157" t="s">
        <v>86</v>
      </c>
      <c r="D26" s="146" t="s">
        <v>86</v>
      </c>
      <c r="E26" s="146" t="s">
        <v>90</v>
      </c>
      <c r="F26" s="146" t="s">
        <v>86</v>
      </c>
      <c r="G26" s="158" t="s">
        <v>86</v>
      </c>
      <c r="H26" s="106"/>
      <c r="I26" s="105" t="s">
        <v>48</v>
      </c>
      <c r="J26" s="271" t="s">
        <v>49</v>
      </c>
    </row>
    <row r="27" spans="1:10" ht="21.75" thickBot="1">
      <c r="A27" s="104" t="s">
        <v>50</v>
      </c>
      <c r="B27" s="105" t="s">
        <v>51</v>
      </c>
      <c r="C27" s="159" t="s">
        <v>86</v>
      </c>
      <c r="D27" s="147" t="s">
        <v>86</v>
      </c>
      <c r="E27" s="147" t="s">
        <v>90</v>
      </c>
      <c r="F27" s="147" t="s">
        <v>86</v>
      </c>
      <c r="G27" s="160" t="s">
        <v>86</v>
      </c>
      <c r="H27" s="274" t="s">
        <v>50</v>
      </c>
      <c r="I27" s="268" t="s">
        <v>52</v>
      </c>
      <c r="J27" s="269" t="s">
        <v>203</v>
      </c>
    </row>
    <row r="28" spans="1:10" ht="32.25" thickBot="1">
      <c r="A28" s="108"/>
      <c r="B28" s="105" t="s">
        <v>53</v>
      </c>
      <c r="C28" s="643" t="s">
        <v>54</v>
      </c>
      <c r="D28" s="644"/>
      <c r="E28" s="644"/>
      <c r="F28" s="644"/>
      <c r="G28" s="645"/>
      <c r="H28" s="104" t="s">
        <v>55</v>
      </c>
      <c r="I28" s="105" t="s">
        <v>56</v>
      </c>
      <c r="J28" s="144" t="s">
        <v>87</v>
      </c>
    </row>
    <row r="29" spans="1:10" ht="21">
      <c r="A29" s="273" t="s">
        <v>55</v>
      </c>
      <c r="B29" s="268" t="s">
        <v>57</v>
      </c>
      <c r="C29" s="142" t="s">
        <v>87</v>
      </c>
      <c r="D29" s="142" t="s">
        <v>87</v>
      </c>
      <c r="E29" s="142" t="s">
        <v>87</v>
      </c>
      <c r="F29" s="142" t="s">
        <v>87</v>
      </c>
      <c r="G29" s="142" t="s">
        <v>90</v>
      </c>
      <c r="H29" s="665" t="s">
        <v>185</v>
      </c>
      <c r="I29" s="666"/>
      <c r="J29" s="667"/>
    </row>
    <row r="30" spans="1:10" ht="21.75" thickBot="1">
      <c r="A30" s="104" t="s">
        <v>58</v>
      </c>
      <c r="B30" s="105" t="s">
        <v>59</v>
      </c>
      <c r="C30" s="142" t="s">
        <v>87</v>
      </c>
      <c r="D30" s="142" t="s">
        <v>87</v>
      </c>
      <c r="E30" s="142" t="s">
        <v>87</v>
      </c>
      <c r="F30" s="142" t="s">
        <v>87</v>
      </c>
      <c r="G30" s="142" t="s">
        <v>90</v>
      </c>
      <c r="H30" s="668"/>
      <c r="I30" s="669"/>
      <c r="J30" s="670"/>
    </row>
    <row r="31" spans="1:10" ht="32.25" thickBot="1">
      <c r="A31" s="104"/>
      <c r="B31" s="105" t="s">
        <v>60</v>
      </c>
      <c r="C31" s="643" t="s">
        <v>44</v>
      </c>
      <c r="D31" s="644"/>
      <c r="E31" s="644"/>
      <c r="F31" s="644"/>
      <c r="G31" s="645"/>
      <c r="H31" s="668"/>
      <c r="I31" s="669"/>
      <c r="J31" s="670"/>
    </row>
    <row r="32" spans="1:10" ht="21">
      <c r="A32" s="273" t="s">
        <v>61</v>
      </c>
      <c r="B32" s="268" t="s">
        <v>62</v>
      </c>
      <c r="C32" s="157" t="s">
        <v>95</v>
      </c>
      <c r="D32" s="146" t="s">
        <v>89</v>
      </c>
      <c r="E32" s="146" t="s">
        <v>94</v>
      </c>
      <c r="F32" s="146" t="s">
        <v>93</v>
      </c>
      <c r="G32" s="158" t="s">
        <v>89</v>
      </c>
      <c r="H32" s="668"/>
      <c r="I32" s="669"/>
      <c r="J32" s="670"/>
    </row>
    <row r="33" spans="1:10" ht="21.75" thickBot="1">
      <c r="A33" s="104" t="s">
        <v>64</v>
      </c>
      <c r="B33" s="105" t="s">
        <v>65</v>
      </c>
      <c r="C33" s="159" t="s">
        <v>95</v>
      </c>
      <c r="D33" s="147" t="s">
        <v>89</v>
      </c>
      <c r="E33" s="147" t="s">
        <v>94</v>
      </c>
      <c r="F33" s="147" t="s">
        <v>93</v>
      </c>
      <c r="G33" s="160" t="s">
        <v>89</v>
      </c>
      <c r="H33" s="671"/>
      <c r="I33" s="672"/>
      <c r="J33" s="673"/>
    </row>
    <row r="37" spans="1:10" ht="39" customHeight="1">
      <c r="A37" s="674" t="s">
        <v>198</v>
      </c>
      <c r="B37" s="674"/>
      <c r="C37" s="674"/>
      <c r="D37" s="674"/>
      <c r="E37" s="674"/>
      <c r="F37" s="674"/>
      <c r="G37" s="674"/>
      <c r="H37" s="674"/>
      <c r="I37" s="674"/>
      <c r="J37" s="674"/>
    </row>
    <row r="38" spans="1:10" ht="21" thickBot="1"/>
    <row r="39" spans="1:10" ht="32.25" thickBot="1">
      <c r="A39" s="653" t="s">
        <v>75</v>
      </c>
      <c r="B39" s="654"/>
      <c r="C39" s="654"/>
      <c r="D39" s="654"/>
      <c r="E39" s="654"/>
      <c r="F39" s="654"/>
      <c r="G39" s="654"/>
      <c r="H39" s="654"/>
      <c r="I39" s="654"/>
      <c r="J39" s="655"/>
    </row>
    <row r="40" spans="1:10" ht="21.75" thickBot="1">
      <c r="A40" s="102" t="s">
        <v>23</v>
      </c>
      <c r="B40" s="103" t="s">
        <v>24</v>
      </c>
      <c r="C40" s="103" t="s">
        <v>25</v>
      </c>
      <c r="D40" s="103" t="s">
        <v>26</v>
      </c>
      <c r="E40" s="103" t="s">
        <v>12</v>
      </c>
      <c r="F40" s="103" t="s">
        <v>27</v>
      </c>
      <c r="G40" s="103" t="s">
        <v>28</v>
      </c>
      <c r="H40" s="103" t="s">
        <v>23</v>
      </c>
      <c r="I40" s="103" t="s">
        <v>24</v>
      </c>
      <c r="J40" s="103" t="s">
        <v>29</v>
      </c>
    </row>
    <row r="41" spans="1:10" ht="32.25" thickBot="1">
      <c r="A41" s="104"/>
      <c r="B41" s="105" t="s">
        <v>30</v>
      </c>
      <c r="C41" s="643" t="s">
        <v>31</v>
      </c>
      <c r="D41" s="644"/>
      <c r="E41" s="644"/>
      <c r="F41" s="644"/>
      <c r="G41" s="645"/>
      <c r="H41" s="106"/>
      <c r="I41" s="105" t="s">
        <v>192</v>
      </c>
      <c r="J41" s="107" t="s">
        <v>33</v>
      </c>
    </row>
    <row r="42" spans="1:10" ht="21">
      <c r="A42" s="273" t="s">
        <v>34</v>
      </c>
      <c r="B42" s="268" t="s">
        <v>35</v>
      </c>
      <c r="C42" s="157" t="s">
        <v>87</v>
      </c>
      <c r="D42" s="163" t="s">
        <v>87</v>
      </c>
      <c r="E42" s="163" t="s">
        <v>87</v>
      </c>
      <c r="F42" s="163" t="s">
        <v>87</v>
      </c>
      <c r="G42" s="164" t="s">
        <v>87</v>
      </c>
      <c r="H42" s="273" t="s">
        <v>34</v>
      </c>
      <c r="I42" s="646" t="s">
        <v>193</v>
      </c>
      <c r="J42" s="144" t="s">
        <v>91</v>
      </c>
    </row>
    <row r="43" spans="1:10" ht="21.75" thickBot="1">
      <c r="A43" s="104" t="s">
        <v>41</v>
      </c>
      <c r="B43" s="105" t="s">
        <v>42</v>
      </c>
      <c r="C43" s="159" t="s">
        <v>87</v>
      </c>
      <c r="D43" s="165" t="s">
        <v>87</v>
      </c>
      <c r="E43" s="165" t="s">
        <v>87</v>
      </c>
      <c r="F43" s="165" t="s">
        <v>87</v>
      </c>
      <c r="G43" s="166" t="s">
        <v>87</v>
      </c>
      <c r="H43" s="106" t="s">
        <v>41</v>
      </c>
      <c r="I43" s="647"/>
      <c r="J43" s="144" t="s">
        <v>91</v>
      </c>
    </row>
    <row r="44" spans="1:10" ht="32.25" thickBot="1">
      <c r="A44" s="104"/>
      <c r="B44" s="105" t="s">
        <v>43</v>
      </c>
      <c r="C44" s="648" t="s">
        <v>44</v>
      </c>
      <c r="D44" s="649"/>
      <c r="E44" s="649"/>
      <c r="F44" s="649"/>
      <c r="G44" s="650"/>
      <c r="H44" s="106" t="s">
        <v>45</v>
      </c>
      <c r="I44" s="105" t="s">
        <v>46</v>
      </c>
      <c r="J44" s="270" t="s">
        <v>87</v>
      </c>
    </row>
    <row r="45" spans="1:10" ht="21.75" thickBot="1">
      <c r="A45" s="273" t="s">
        <v>45</v>
      </c>
      <c r="B45" s="268" t="s">
        <v>47</v>
      </c>
      <c r="C45" s="157" t="s">
        <v>88</v>
      </c>
      <c r="D45" s="163" t="s">
        <v>88</v>
      </c>
      <c r="E45" s="163" t="s">
        <v>88</v>
      </c>
      <c r="F45" s="163" t="s">
        <v>88</v>
      </c>
      <c r="G45" s="164" t="s">
        <v>95</v>
      </c>
      <c r="H45" s="106"/>
      <c r="I45" s="105" t="s">
        <v>48</v>
      </c>
      <c r="J45" s="271" t="s">
        <v>49</v>
      </c>
    </row>
    <row r="46" spans="1:10" ht="21.75" thickBot="1">
      <c r="A46" s="104" t="s">
        <v>50</v>
      </c>
      <c r="B46" s="105" t="s">
        <v>51</v>
      </c>
      <c r="C46" s="159" t="s">
        <v>88</v>
      </c>
      <c r="D46" s="165" t="s">
        <v>88</v>
      </c>
      <c r="E46" s="165" t="s">
        <v>88</v>
      </c>
      <c r="F46" s="165" t="s">
        <v>88</v>
      </c>
      <c r="G46" s="166" t="s">
        <v>95</v>
      </c>
      <c r="H46" s="273" t="s">
        <v>50</v>
      </c>
      <c r="I46" s="268" t="s">
        <v>52</v>
      </c>
      <c r="J46" s="269" t="s">
        <v>203</v>
      </c>
    </row>
    <row r="47" spans="1:10" ht="32.25" thickBot="1">
      <c r="A47" s="108"/>
      <c r="B47" s="105" t="s">
        <v>53</v>
      </c>
      <c r="C47" s="648" t="s">
        <v>54</v>
      </c>
      <c r="D47" s="649"/>
      <c r="E47" s="649"/>
      <c r="F47" s="649"/>
      <c r="G47" s="650"/>
      <c r="H47" s="104" t="s">
        <v>55</v>
      </c>
      <c r="I47" s="105" t="s">
        <v>56</v>
      </c>
      <c r="J47" s="144" t="s">
        <v>90</v>
      </c>
    </row>
    <row r="48" spans="1:10" ht="21">
      <c r="A48" s="273" t="s">
        <v>55</v>
      </c>
      <c r="B48" s="268" t="s">
        <v>57</v>
      </c>
      <c r="C48" s="143" t="s">
        <v>86</v>
      </c>
      <c r="D48" s="143" t="s">
        <v>86</v>
      </c>
      <c r="E48" s="143" t="s">
        <v>86</v>
      </c>
      <c r="F48" s="143" t="s">
        <v>86</v>
      </c>
      <c r="G48" s="142" t="s">
        <v>89</v>
      </c>
      <c r="H48" s="665" t="s">
        <v>197</v>
      </c>
      <c r="I48" s="666"/>
      <c r="J48" s="667"/>
    </row>
    <row r="49" spans="1:10" ht="21.75" thickBot="1">
      <c r="A49" s="104" t="s">
        <v>58</v>
      </c>
      <c r="B49" s="105" t="s">
        <v>59</v>
      </c>
      <c r="C49" s="143" t="s">
        <v>86</v>
      </c>
      <c r="D49" s="143" t="s">
        <v>86</v>
      </c>
      <c r="E49" s="143" t="s">
        <v>86</v>
      </c>
      <c r="F49" s="143" t="s">
        <v>86</v>
      </c>
      <c r="G49" s="142" t="s">
        <v>89</v>
      </c>
      <c r="H49" s="668"/>
      <c r="I49" s="669"/>
      <c r="J49" s="670"/>
    </row>
    <row r="50" spans="1:10" ht="32.25" thickBot="1">
      <c r="A50" s="104"/>
      <c r="B50" s="105" t="s">
        <v>60</v>
      </c>
      <c r="C50" s="643" t="s">
        <v>44</v>
      </c>
      <c r="D50" s="644"/>
      <c r="E50" s="644"/>
      <c r="F50" s="644"/>
      <c r="G50" s="645"/>
      <c r="H50" s="668"/>
      <c r="I50" s="669"/>
      <c r="J50" s="670"/>
    </row>
    <row r="51" spans="1:10" ht="21">
      <c r="A51" s="273" t="s">
        <v>61</v>
      </c>
      <c r="B51" s="268" t="s">
        <v>62</v>
      </c>
      <c r="C51" s="157" t="s">
        <v>89</v>
      </c>
      <c r="D51" s="161" t="s">
        <v>90</v>
      </c>
      <c r="E51" s="146" t="s">
        <v>89</v>
      </c>
      <c r="F51" s="161" t="s">
        <v>90</v>
      </c>
      <c r="G51" s="158" t="s">
        <v>94</v>
      </c>
      <c r="H51" s="668"/>
      <c r="I51" s="669"/>
      <c r="J51" s="670"/>
    </row>
    <row r="52" spans="1:10" ht="21.75" thickBot="1">
      <c r="A52" s="104" t="s">
        <v>64</v>
      </c>
      <c r="B52" s="105" t="s">
        <v>65</v>
      </c>
      <c r="C52" s="159" t="s">
        <v>89</v>
      </c>
      <c r="D52" s="162" t="s">
        <v>90</v>
      </c>
      <c r="E52" s="147" t="s">
        <v>89</v>
      </c>
      <c r="F52" s="162" t="s">
        <v>90</v>
      </c>
      <c r="G52" s="160" t="s">
        <v>94</v>
      </c>
      <c r="H52" s="671"/>
      <c r="I52" s="672"/>
      <c r="J52" s="673"/>
    </row>
  </sheetData>
  <mergeCells count="24">
    <mergeCell ref="C41:G41"/>
    <mergeCell ref="I42:I43"/>
    <mergeCell ref="C44:G44"/>
    <mergeCell ref="C47:G47"/>
    <mergeCell ref="H48:J52"/>
    <mergeCell ref="C50:G50"/>
    <mergeCell ref="A39:J39"/>
    <mergeCell ref="H12:J16"/>
    <mergeCell ref="C14:G14"/>
    <mergeCell ref="A18:J18"/>
    <mergeCell ref="A20:J20"/>
    <mergeCell ref="C22:G22"/>
    <mergeCell ref="I23:I24"/>
    <mergeCell ref="C25:G25"/>
    <mergeCell ref="C28:G28"/>
    <mergeCell ref="H29:J33"/>
    <mergeCell ref="C31:G31"/>
    <mergeCell ref="A37:J37"/>
    <mergeCell ref="C11:G11"/>
    <mergeCell ref="A1:J1"/>
    <mergeCell ref="A3:J3"/>
    <mergeCell ref="C5:G5"/>
    <mergeCell ref="I6:I7"/>
    <mergeCell ref="C8:G8"/>
  </mergeCells>
  <dataValidations count="1">
    <dataValidation type="list" allowBlank="1" showInputMessage="1" showErrorMessage="1" sqref="C6:G7 C9:G10 C12:G13 C15:G16 J10:J11 J6:J8 C23:G24 C26:G27 C32:G33 J23:J25 C48:G49 C29:G30 J42:J44 C42:G43 C45:G46 J27:J28 C51:G52 J46:J47" xr:uid="{00000000-0002-0000-0B00-000000000000}">
      <formula1>SUBJ</formula1>
    </dataValidation>
  </dataValidations>
  <pageMargins left="0.5" right="0.19" top="0.97" bottom="1" header="0.5" footer="0.5"/>
  <pageSetup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2:U54"/>
  <sheetViews>
    <sheetView topLeftCell="F1" zoomScaleNormal="100" workbookViewId="0">
      <selection activeCell="C11" sqref="C11:Q12"/>
    </sheetView>
  </sheetViews>
  <sheetFormatPr defaultColWidth="9.140625" defaultRowHeight="15"/>
  <cols>
    <col min="1" max="1" width="5.5703125" style="40" customWidth="1"/>
    <col min="2" max="2" width="7.140625" style="40" customWidth="1"/>
    <col min="3" max="3" width="7.7109375" style="40" customWidth="1"/>
    <col min="4" max="4" width="8" style="40" customWidth="1"/>
    <col min="5" max="5" width="7.5703125" style="40" customWidth="1"/>
    <col min="6" max="6" width="5.85546875" style="40" customWidth="1"/>
    <col min="7" max="7" width="7.28515625" style="40" customWidth="1"/>
    <col min="8" max="8" width="7.85546875" style="40" customWidth="1"/>
    <col min="9" max="10" width="8.7109375" style="40" customWidth="1"/>
    <col min="11" max="11" width="8.42578125" style="40" customWidth="1"/>
    <col min="12" max="13" width="8" style="40" customWidth="1"/>
    <col min="14" max="14" width="7.85546875" style="67" customWidth="1"/>
    <col min="15" max="15" width="6.42578125" style="40" customWidth="1"/>
    <col min="16" max="16" width="7.7109375" style="40" customWidth="1"/>
    <col min="17" max="17" width="7.28515625" style="67" customWidth="1"/>
    <col min="18" max="18" width="7.85546875" style="40" customWidth="1"/>
    <col min="19" max="19" width="6.85546875" style="40" customWidth="1"/>
    <col min="20" max="20" width="8.28515625" style="40" customWidth="1"/>
    <col min="21" max="21" width="8.85546875" style="40" customWidth="1"/>
    <col min="22" max="16384" width="9.140625" style="40"/>
  </cols>
  <sheetData>
    <row r="2" spans="1:21" ht="28.5" customHeight="1" thickBot="1">
      <c r="A2" s="675" t="s">
        <v>151</v>
      </c>
      <c r="B2" s="675"/>
      <c r="C2" s="675"/>
      <c r="D2" s="675"/>
      <c r="E2" s="675"/>
      <c r="F2" s="675"/>
      <c r="G2" s="675"/>
      <c r="H2" s="675"/>
      <c r="I2" s="675"/>
      <c r="J2" s="675"/>
      <c r="K2" s="675"/>
      <c r="L2" s="675"/>
      <c r="M2" s="675"/>
      <c r="N2" s="675"/>
      <c r="O2" s="675"/>
      <c r="P2" s="675"/>
      <c r="Q2" s="675"/>
      <c r="R2" s="675"/>
      <c r="S2" s="675"/>
      <c r="T2" s="675"/>
      <c r="U2" s="675"/>
    </row>
    <row r="3" spans="1:21" ht="24" customHeight="1" thickTop="1">
      <c r="A3" s="676" t="s">
        <v>103</v>
      </c>
      <c r="B3" s="676"/>
      <c r="C3" s="676"/>
      <c r="D3" s="676"/>
      <c r="E3" s="676"/>
      <c r="F3" s="676"/>
      <c r="G3" s="676"/>
      <c r="H3" s="676"/>
      <c r="I3" s="676"/>
      <c r="J3" s="676"/>
      <c r="K3" s="676"/>
      <c r="L3" s="676"/>
      <c r="M3" s="676"/>
      <c r="N3" s="676"/>
      <c r="O3" s="676"/>
      <c r="P3" s="676"/>
      <c r="Q3" s="676"/>
      <c r="R3" s="676"/>
      <c r="S3" s="676"/>
      <c r="T3" s="676"/>
      <c r="U3" s="676"/>
    </row>
    <row r="4" spans="1:21" s="42" customFormat="1" ht="20.25" customHeight="1" thickBot="1">
      <c r="A4" s="41" t="s">
        <v>104</v>
      </c>
      <c r="B4" s="41"/>
      <c r="C4" s="677"/>
      <c r="D4" s="677"/>
      <c r="E4" s="677"/>
      <c r="F4" s="677"/>
      <c r="G4" s="677"/>
      <c r="H4" s="677"/>
      <c r="I4" s="677"/>
      <c r="J4" s="677"/>
      <c r="K4" s="677"/>
      <c r="L4" s="41"/>
      <c r="M4" s="41"/>
      <c r="N4" s="41"/>
      <c r="O4" s="41"/>
      <c r="P4" s="41"/>
      <c r="Q4" s="41"/>
      <c r="R4" s="41" t="s">
        <v>105</v>
      </c>
      <c r="S4" s="677" t="s">
        <v>201</v>
      </c>
      <c r="T4" s="677"/>
      <c r="U4" s="677"/>
    </row>
    <row r="5" spans="1:21" s="42" customFormat="1" ht="20.25" customHeight="1">
      <c r="A5" s="608" t="s">
        <v>107</v>
      </c>
      <c r="B5" s="678" t="s">
        <v>108</v>
      </c>
      <c r="C5" s="680" t="s">
        <v>109</v>
      </c>
      <c r="D5" s="681"/>
      <c r="E5" s="682"/>
      <c r="F5" s="683" t="s">
        <v>110</v>
      </c>
      <c r="G5" s="684"/>
      <c r="H5" s="685"/>
      <c r="I5" s="680" t="s">
        <v>111</v>
      </c>
      <c r="J5" s="681"/>
      <c r="K5" s="682"/>
      <c r="L5" s="683" t="s">
        <v>112</v>
      </c>
      <c r="M5" s="684"/>
      <c r="N5" s="685"/>
      <c r="O5" s="680" t="s">
        <v>113</v>
      </c>
      <c r="P5" s="681"/>
      <c r="Q5" s="682"/>
      <c r="R5" s="683" t="s">
        <v>114</v>
      </c>
      <c r="S5" s="684"/>
      <c r="T5" s="685"/>
      <c r="U5" s="615" t="s">
        <v>108</v>
      </c>
    </row>
    <row r="6" spans="1:21" s="46" customFormat="1" ht="21" customHeight="1" thickBot="1">
      <c r="A6" s="574"/>
      <c r="B6" s="679"/>
      <c r="C6" s="43" t="s">
        <v>115</v>
      </c>
      <c r="D6" s="44" t="s">
        <v>116</v>
      </c>
      <c r="E6" s="45" t="s">
        <v>117</v>
      </c>
      <c r="F6" s="43" t="s">
        <v>115</v>
      </c>
      <c r="G6" s="44" t="s">
        <v>116</v>
      </c>
      <c r="H6" s="45" t="s">
        <v>117</v>
      </c>
      <c r="I6" s="43" t="s">
        <v>115</v>
      </c>
      <c r="J6" s="44" t="s">
        <v>116</v>
      </c>
      <c r="K6" s="45" t="s">
        <v>117</v>
      </c>
      <c r="L6" s="43" t="s">
        <v>115</v>
      </c>
      <c r="M6" s="44" t="s">
        <v>116</v>
      </c>
      <c r="N6" s="45" t="s">
        <v>117</v>
      </c>
      <c r="O6" s="43" t="s">
        <v>115</v>
      </c>
      <c r="P6" s="44" t="s">
        <v>116</v>
      </c>
      <c r="Q6" s="45" t="s">
        <v>117</v>
      </c>
      <c r="R6" s="43" t="s">
        <v>115</v>
      </c>
      <c r="S6" s="44" t="s">
        <v>116</v>
      </c>
      <c r="T6" s="45" t="s">
        <v>117</v>
      </c>
      <c r="U6" s="616"/>
    </row>
    <row r="7" spans="1:21" ht="25.5" customHeight="1">
      <c r="A7" s="95"/>
      <c r="B7" s="96" t="s">
        <v>118</v>
      </c>
      <c r="C7" s="686" t="s">
        <v>119</v>
      </c>
      <c r="D7" s="687"/>
      <c r="E7" s="687"/>
      <c r="F7" s="687"/>
      <c r="G7" s="687"/>
      <c r="H7" s="687"/>
      <c r="I7" s="687"/>
      <c r="J7" s="687"/>
      <c r="K7" s="687"/>
      <c r="L7" s="687"/>
      <c r="M7" s="687"/>
      <c r="N7" s="687"/>
      <c r="O7" s="687"/>
      <c r="P7" s="687"/>
      <c r="Q7" s="687"/>
      <c r="R7" s="687"/>
      <c r="S7" s="687"/>
      <c r="T7" s="688"/>
      <c r="U7" s="94" t="s">
        <v>120</v>
      </c>
    </row>
    <row r="8" spans="1:21" ht="25.5" customHeight="1" thickBot="1">
      <c r="A8" s="95"/>
      <c r="B8" s="96" t="s">
        <v>121</v>
      </c>
      <c r="C8" s="689" t="s">
        <v>122</v>
      </c>
      <c r="D8" s="690"/>
      <c r="E8" s="690"/>
      <c r="F8" s="690"/>
      <c r="G8" s="690"/>
      <c r="H8" s="690"/>
      <c r="I8" s="690"/>
      <c r="J8" s="690"/>
      <c r="K8" s="690"/>
      <c r="L8" s="690"/>
      <c r="M8" s="690"/>
      <c r="N8" s="690"/>
      <c r="O8" s="690"/>
      <c r="P8" s="690"/>
      <c r="Q8" s="690"/>
      <c r="R8" s="690"/>
      <c r="S8" s="690"/>
      <c r="T8" s="691"/>
      <c r="U8" s="94" t="s">
        <v>123</v>
      </c>
    </row>
    <row r="9" spans="1:21" ht="18.75" customHeight="1">
      <c r="A9" s="574">
        <v>1</v>
      </c>
      <c r="B9" s="692" t="s">
        <v>124</v>
      </c>
      <c r="C9" s="47" t="s">
        <v>16</v>
      </c>
      <c r="D9" s="80" t="s">
        <v>18</v>
      </c>
      <c r="E9" s="76" t="s">
        <v>17</v>
      </c>
      <c r="F9" s="47" t="s">
        <v>16</v>
      </c>
      <c r="G9" s="80" t="s">
        <v>18</v>
      </c>
      <c r="H9" s="76" t="s">
        <v>17</v>
      </c>
      <c r="I9" s="47" t="s">
        <v>16</v>
      </c>
      <c r="J9" s="80" t="s">
        <v>18</v>
      </c>
      <c r="K9" s="76" t="s">
        <v>17</v>
      </c>
      <c r="L9" s="47" t="s">
        <v>16</v>
      </c>
      <c r="M9" s="80" t="s">
        <v>18</v>
      </c>
      <c r="N9" s="76" t="s">
        <v>17</v>
      </c>
      <c r="O9" s="47" t="s">
        <v>16</v>
      </c>
      <c r="P9" s="80" t="s">
        <v>18</v>
      </c>
      <c r="Q9" s="76" t="s">
        <v>17</v>
      </c>
      <c r="R9" s="47" t="s">
        <v>16</v>
      </c>
      <c r="S9" s="80" t="s">
        <v>18</v>
      </c>
      <c r="T9" s="84" t="s">
        <v>17</v>
      </c>
      <c r="U9" s="575" t="s">
        <v>125</v>
      </c>
    </row>
    <row r="10" spans="1:21" s="51" customFormat="1" ht="18.75" customHeight="1">
      <c r="A10" s="574"/>
      <c r="B10" s="692"/>
      <c r="C10" s="49" t="s">
        <v>86</v>
      </c>
      <c r="D10" s="81" t="s">
        <v>88</v>
      </c>
      <c r="E10" s="77" t="s">
        <v>87</v>
      </c>
      <c r="F10" s="49" t="s">
        <v>86</v>
      </c>
      <c r="G10" s="81" t="s">
        <v>88</v>
      </c>
      <c r="H10" s="77" t="s">
        <v>87</v>
      </c>
      <c r="I10" s="49" t="s">
        <v>86</v>
      </c>
      <c r="J10" s="81" t="s">
        <v>88</v>
      </c>
      <c r="K10" s="77" t="s">
        <v>87</v>
      </c>
      <c r="L10" s="49" t="s">
        <v>86</v>
      </c>
      <c r="M10" s="81" t="s">
        <v>88</v>
      </c>
      <c r="N10" s="77" t="s">
        <v>87</v>
      </c>
      <c r="O10" s="49" t="s">
        <v>86</v>
      </c>
      <c r="P10" s="81" t="s">
        <v>88</v>
      </c>
      <c r="Q10" s="77" t="s">
        <v>87</v>
      </c>
      <c r="R10" s="49" t="s">
        <v>91</v>
      </c>
      <c r="S10" s="81" t="s">
        <v>91</v>
      </c>
      <c r="T10" s="89" t="s">
        <v>91</v>
      </c>
      <c r="U10" s="575"/>
    </row>
    <row r="11" spans="1:21" ht="18.75" customHeight="1">
      <c r="A11" s="574">
        <v>2</v>
      </c>
      <c r="B11" s="692" t="s">
        <v>126</v>
      </c>
      <c r="C11" s="52" t="s">
        <v>16</v>
      </c>
      <c r="D11" s="82" t="s">
        <v>18</v>
      </c>
      <c r="E11" s="78" t="s">
        <v>17</v>
      </c>
      <c r="F11" s="52" t="s">
        <v>16</v>
      </c>
      <c r="G11" s="82" t="s">
        <v>18</v>
      </c>
      <c r="H11" s="78" t="s">
        <v>17</v>
      </c>
      <c r="I11" s="52" t="s">
        <v>16</v>
      </c>
      <c r="J11" s="82" t="s">
        <v>18</v>
      </c>
      <c r="K11" s="78" t="s">
        <v>17</v>
      </c>
      <c r="L11" s="52" t="s">
        <v>16</v>
      </c>
      <c r="M11" s="82" t="s">
        <v>18</v>
      </c>
      <c r="N11" s="78" t="s">
        <v>17</v>
      </c>
      <c r="O11" s="52" t="s">
        <v>16</v>
      </c>
      <c r="P11" s="82" t="s">
        <v>18</v>
      </c>
      <c r="Q11" s="78" t="s">
        <v>17</v>
      </c>
      <c r="R11" s="52" t="s">
        <v>16</v>
      </c>
      <c r="S11" s="82" t="s">
        <v>18</v>
      </c>
      <c r="T11" s="88" t="s">
        <v>17</v>
      </c>
      <c r="U11" s="575" t="s">
        <v>127</v>
      </c>
    </row>
    <row r="12" spans="1:21" s="51" customFormat="1" ht="18.75" customHeight="1" thickBot="1">
      <c r="A12" s="574"/>
      <c r="B12" s="692"/>
      <c r="C12" s="54" t="s">
        <v>86</v>
      </c>
      <c r="D12" s="83" t="s">
        <v>88</v>
      </c>
      <c r="E12" s="79" t="s">
        <v>87</v>
      </c>
      <c r="F12" s="54" t="s">
        <v>86</v>
      </c>
      <c r="G12" s="83" t="s">
        <v>88</v>
      </c>
      <c r="H12" s="79" t="s">
        <v>87</v>
      </c>
      <c r="I12" s="54" t="s">
        <v>86</v>
      </c>
      <c r="J12" s="83" t="s">
        <v>88</v>
      </c>
      <c r="K12" s="79" t="s">
        <v>87</v>
      </c>
      <c r="L12" s="54" t="s">
        <v>86</v>
      </c>
      <c r="M12" s="83" t="s">
        <v>88</v>
      </c>
      <c r="N12" s="79" t="s">
        <v>87</v>
      </c>
      <c r="O12" s="54" t="s">
        <v>86</v>
      </c>
      <c r="P12" s="83" t="s">
        <v>88</v>
      </c>
      <c r="Q12" s="79" t="s">
        <v>87</v>
      </c>
      <c r="R12" s="49" t="s">
        <v>86</v>
      </c>
      <c r="S12" s="81" t="s">
        <v>88</v>
      </c>
      <c r="T12" s="89" t="s">
        <v>87</v>
      </c>
      <c r="U12" s="575"/>
    </row>
    <row r="13" spans="1:21" ht="17.25" customHeight="1">
      <c r="A13" s="593"/>
      <c r="B13" s="693" t="s">
        <v>128</v>
      </c>
      <c r="C13" s="694" t="s">
        <v>129</v>
      </c>
      <c r="D13" s="694"/>
      <c r="E13" s="694"/>
      <c r="F13" s="695"/>
      <c r="G13" s="695"/>
      <c r="H13" s="695"/>
      <c r="I13" s="695"/>
      <c r="J13" s="695"/>
      <c r="K13" s="695"/>
      <c r="L13" s="695"/>
      <c r="M13" s="695"/>
      <c r="N13" s="695"/>
      <c r="O13" s="695"/>
      <c r="P13" s="695"/>
      <c r="Q13" s="695"/>
      <c r="R13" s="91" t="s">
        <v>16</v>
      </c>
      <c r="S13" s="92" t="s">
        <v>18</v>
      </c>
      <c r="T13" s="93" t="s">
        <v>17</v>
      </c>
      <c r="U13" s="575" t="s">
        <v>130</v>
      </c>
    </row>
    <row r="14" spans="1:21" ht="18" customHeight="1" thickBot="1">
      <c r="A14" s="593"/>
      <c r="B14" s="693"/>
      <c r="C14" s="695"/>
      <c r="D14" s="695"/>
      <c r="E14" s="695"/>
      <c r="F14" s="695"/>
      <c r="G14" s="695"/>
      <c r="H14" s="695"/>
      <c r="I14" s="695"/>
      <c r="J14" s="695"/>
      <c r="K14" s="695"/>
      <c r="L14" s="695"/>
      <c r="M14" s="695"/>
      <c r="N14" s="695"/>
      <c r="O14" s="695"/>
      <c r="P14" s="695"/>
      <c r="Q14" s="695"/>
      <c r="R14" s="49" t="s">
        <v>86</v>
      </c>
      <c r="S14" s="83" t="s">
        <v>88</v>
      </c>
      <c r="T14" s="90" t="s">
        <v>87</v>
      </c>
      <c r="U14" s="575"/>
    </row>
    <row r="15" spans="1:21" ht="18.75" customHeight="1">
      <c r="A15" s="574">
        <v>3</v>
      </c>
      <c r="B15" s="693" t="s">
        <v>131</v>
      </c>
      <c r="C15" s="47" t="s">
        <v>17</v>
      </c>
      <c r="D15" s="80" t="s">
        <v>16</v>
      </c>
      <c r="E15" s="76" t="s">
        <v>18</v>
      </c>
      <c r="F15" s="47" t="s">
        <v>17</v>
      </c>
      <c r="G15" s="80" t="s">
        <v>16</v>
      </c>
      <c r="H15" s="76" t="s">
        <v>18</v>
      </c>
      <c r="I15" s="47" t="s">
        <v>17</v>
      </c>
      <c r="J15" s="80" t="s">
        <v>16</v>
      </c>
      <c r="K15" s="76" t="s">
        <v>18</v>
      </c>
      <c r="L15" s="47" t="s">
        <v>17</v>
      </c>
      <c r="M15" s="80" t="s">
        <v>16</v>
      </c>
      <c r="N15" s="76" t="s">
        <v>18</v>
      </c>
      <c r="O15" s="47" t="s">
        <v>17</v>
      </c>
      <c r="P15" s="80" t="s">
        <v>16</v>
      </c>
      <c r="Q15" s="76" t="s">
        <v>18</v>
      </c>
      <c r="R15" s="695" t="s">
        <v>132</v>
      </c>
      <c r="S15" s="695"/>
      <c r="T15" s="695"/>
      <c r="U15" s="575" t="s">
        <v>133</v>
      </c>
    </row>
    <row r="16" spans="1:21" s="51" customFormat="1" ht="18.75" customHeight="1" thickBot="1">
      <c r="A16" s="574"/>
      <c r="B16" s="693"/>
      <c r="C16" s="49" t="s">
        <v>87</v>
      </c>
      <c r="D16" s="81" t="s">
        <v>86</v>
      </c>
      <c r="E16" s="77" t="s">
        <v>88</v>
      </c>
      <c r="F16" s="49" t="s">
        <v>87</v>
      </c>
      <c r="G16" s="81" t="s">
        <v>86</v>
      </c>
      <c r="H16" s="77" t="s">
        <v>88</v>
      </c>
      <c r="I16" s="49" t="s">
        <v>87</v>
      </c>
      <c r="J16" s="81" t="s">
        <v>90</v>
      </c>
      <c r="K16" s="77" t="s">
        <v>88</v>
      </c>
      <c r="L16" s="49" t="s">
        <v>87</v>
      </c>
      <c r="M16" s="81" t="s">
        <v>86</v>
      </c>
      <c r="N16" s="77" t="s">
        <v>88</v>
      </c>
      <c r="O16" s="49" t="s">
        <v>87</v>
      </c>
      <c r="P16" s="81" t="s">
        <v>86</v>
      </c>
      <c r="Q16" s="77" t="s">
        <v>95</v>
      </c>
      <c r="R16" s="695"/>
      <c r="S16" s="695"/>
      <c r="T16" s="695"/>
      <c r="U16" s="575"/>
    </row>
    <row r="17" spans="1:21" ht="18.75" customHeight="1">
      <c r="A17" s="574">
        <v>4</v>
      </c>
      <c r="B17" s="693" t="s">
        <v>134</v>
      </c>
      <c r="C17" s="52" t="s">
        <v>17</v>
      </c>
      <c r="D17" s="82" t="s">
        <v>16</v>
      </c>
      <c r="E17" s="78" t="s">
        <v>18</v>
      </c>
      <c r="F17" s="52" t="s">
        <v>17</v>
      </c>
      <c r="G17" s="82" t="s">
        <v>16</v>
      </c>
      <c r="H17" s="78" t="s">
        <v>18</v>
      </c>
      <c r="I17" s="52" t="s">
        <v>17</v>
      </c>
      <c r="J17" s="82" t="s">
        <v>16</v>
      </c>
      <c r="K17" s="78" t="s">
        <v>18</v>
      </c>
      <c r="L17" s="52" t="s">
        <v>17</v>
      </c>
      <c r="M17" s="82" t="s">
        <v>16</v>
      </c>
      <c r="N17" s="78" t="s">
        <v>18</v>
      </c>
      <c r="O17" s="52" t="s">
        <v>17</v>
      </c>
      <c r="P17" s="82" t="s">
        <v>16</v>
      </c>
      <c r="Q17" s="78" t="s">
        <v>18</v>
      </c>
      <c r="R17" s="47" t="s">
        <v>18</v>
      </c>
      <c r="S17" s="80" t="s">
        <v>17</v>
      </c>
      <c r="T17" s="84" t="s">
        <v>16</v>
      </c>
      <c r="U17" s="575" t="s">
        <v>135</v>
      </c>
    </row>
    <row r="18" spans="1:21" s="51" customFormat="1" ht="18.75" customHeight="1" thickBot="1">
      <c r="A18" s="574"/>
      <c r="B18" s="693"/>
      <c r="C18" s="54" t="s">
        <v>87</v>
      </c>
      <c r="D18" s="83" t="s">
        <v>86</v>
      </c>
      <c r="E18" s="79" t="s">
        <v>88</v>
      </c>
      <c r="F18" s="54" t="s">
        <v>87</v>
      </c>
      <c r="G18" s="83" t="s">
        <v>86</v>
      </c>
      <c r="H18" s="79" t="s">
        <v>88</v>
      </c>
      <c r="I18" s="54" t="s">
        <v>87</v>
      </c>
      <c r="J18" s="83" t="s">
        <v>90</v>
      </c>
      <c r="K18" s="79" t="s">
        <v>88</v>
      </c>
      <c r="L18" s="54" t="s">
        <v>87</v>
      </c>
      <c r="M18" s="83" t="s">
        <v>86</v>
      </c>
      <c r="N18" s="79" t="s">
        <v>88</v>
      </c>
      <c r="O18" s="54" t="s">
        <v>87</v>
      </c>
      <c r="P18" s="83" t="s">
        <v>86</v>
      </c>
      <c r="Q18" s="79" t="s">
        <v>95</v>
      </c>
      <c r="R18" s="49" t="s">
        <v>202</v>
      </c>
      <c r="S18" s="81" t="s">
        <v>202</v>
      </c>
      <c r="T18" s="89" t="s">
        <v>202</v>
      </c>
      <c r="U18" s="575"/>
    </row>
    <row r="19" spans="1:21" ht="27" customHeight="1" thickBot="1">
      <c r="A19" s="95"/>
      <c r="B19" s="96" t="s">
        <v>136</v>
      </c>
      <c r="C19" s="695" t="s">
        <v>137</v>
      </c>
      <c r="D19" s="695"/>
      <c r="E19" s="695"/>
      <c r="F19" s="695"/>
      <c r="G19" s="695"/>
      <c r="H19" s="695"/>
      <c r="I19" s="695"/>
      <c r="J19" s="695"/>
      <c r="K19" s="695"/>
      <c r="L19" s="695"/>
      <c r="M19" s="695"/>
      <c r="N19" s="695"/>
      <c r="O19" s="695"/>
      <c r="P19" s="695"/>
      <c r="Q19" s="695"/>
      <c r="R19" s="52" t="s">
        <v>18</v>
      </c>
      <c r="S19" s="82" t="s">
        <v>17</v>
      </c>
      <c r="T19" s="88" t="s">
        <v>16</v>
      </c>
      <c r="U19" s="575" t="s">
        <v>138</v>
      </c>
    </row>
    <row r="20" spans="1:21" ht="18.75" customHeight="1" thickBot="1">
      <c r="A20" s="574">
        <v>5</v>
      </c>
      <c r="B20" s="693" t="s">
        <v>139</v>
      </c>
      <c r="C20" s="47" t="s">
        <v>18</v>
      </c>
      <c r="D20" s="80" t="s">
        <v>17</v>
      </c>
      <c r="E20" s="76" t="s">
        <v>16</v>
      </c>
      <c r="F20" s="47" t="s">
        <v>18</v>
      </c>
      <c r="G20" s="80" t="s">
        <v>17</v>
      </c>
      <c r="H20" s="76" t="s">
        <v>16</v>
      </c>
      <c r="I20" s="47" t="s">
        <v>18</v>
      </c>
      <c r="J20" s="80" t="s">
        <v>17</v>
      </c>
      <c r="K20" s="76" t="s">
        <v>16</v>
      </c>
      <c r="L20" s="47" t="s">
        <v>18</v>
      </c>
      <c r="M20" s="80" t="s">
        <v>17</v>
      </c>
      <c r="N20" s="76" t="s">
        <v>16</v>
      </c>
      <c r="O20" s="47" t="s">
        <v>18</v>
      </c>
      <c r="P20" s="80" t="s">
        <v>17</v>
      </c>
      <c r="Q20" s="76" t="s">
        <v>16</v>
      </c>
      <c r="R20" s="54" t="s">
        <v>88</v>
      </c>
      <c r="S20" s="83" t="s">
        <v>87</v>
      </c>
      <c r="T20" s="90" t="s">
        <v>90</v>
      </c>
      <c r="U20" s="575"/>
    </row>
    <row r="21" spans="1:21" s="51" customFormat="1" ht="18.75" customHeight="1">
      <c r="A21" s="574"/>
      <c r="B21" s="693"/>
      <c r="C21" s="49" t="s">
        <v>88</v>
      </c>
      <c r="D21" s="81" t="s">
        <v>87</v>
      </c>
      <c r="E21" s="77" t="s">
        <v>86</v>
      </c>
      <c r="F21" s="49" t="s">
        <v>88</v>
      </c>
      <c r="G21" s="81" t="s">
        <v>87</v>
      </c>
      <c r="H21" s="77" t="s">
        <v>86</v>
      </c>
      <c r="I21" s="49" t="s">
        <v>88</v>
      </c>
      <c r="J21" s="81" t="s">
        <v>87</v>
      </c>
      <c r="K21" s="77" t="s">
        <v>86</v>
      </c>
      <c r="L21" s="49" t="s">
        <v>88</v>
      </c>
      <c r="M21" s="81" t="s">
        <v>87</v>
      </c>
      <c r="N21" s="77" t="s">
        <v>86</v>
      </c>
      <c r="O21" s="49" t="s">
        <v>88</v>
      </c>
      <c r="P21" s="81" t="s">
        <v>87</v>
      </c>
      <c r="Q21" s="77" t="s">
        <v>86</v>
      </c>
      <c r="R21" s="698" t="s">
        <v>140</v>
      </c>
      <c r="S21" s="699"/>
      <c r="T21" s="699"/>
      <c r="U21" s="700"/>
    </row>
    <row r="22" spans="1:21" ht="18.75" customHeight="1">
      <c r="A22" s="574">
        <v>6</v>
      </c>
      <c r="B22" s="693" t="s">
        <v>141</v>
      </c>
      <c r="C22" s="52" t="s">
        <v>18</v>
      </c>
      <c r="D22" s="82" t="s">
        <v>17</v>
      </c>
      <c r="E22" s="78" t="s">
        <v>16</v>
      </c>
      <c r="F22" s="52" t="s">
        <v>18</v>
      </c>
      <c r="G22" s="82" t="s">
        <v>17</v>
      </c>
      <c r="H22" s="78" t="s">
        <v>16</v>
      </c>
      <c r="I22" s="52" t="s">
        <v>18</v>
      </c>
      <c r="J22" s="82" t="s">
        <v>17</v>
      </c>
      <c r="K22" s="78" t="s">
        <v>16</v>
      </c>
      <c r="L22" s="52" t="s">
        <v>18</v>
      </c>
      <c r="M22" s="82" t="s">
        <v>17</v>
      </c>
      <c r="N22" s="78" t="s">
        <v>16</v>
      </c>
      <c r="O22" s="52" t="s">
        <v>18</v>
      </c>
      <c r="P22" s="82" t="s">
        <v>17</v>
      </c>
      <c r="Q22" s="78" t="s">
        <v>16</v>
      </c>
      <c r="R22" s="56"/>
      <c r="S22" s="57" t="s">
        <v>16</v>
      </c>
      <c r="T22" s="696" t="s">
        <v>148</v>
      </c>
      <c r="U22" s="697"/>
    </row>
    <row r="23" spans="1:21" s="51" customFormat="1" ht="18.75" customHeight="1" thickBot="1">
      <c r="A23" s="574"/>
      <c r="B23" s="693"/>
      <c r="C23" s="54" t="s">
        <v>88</v>
      </c>
      <c r="D23" s="83" t="s">
        <v>87</v>
      </c>
      <c r="E23" s="79" t="s">
        <v>86</v>
      </c>
      <c r="F23" s="54" t="s">
        <v>88</v>
      </c>
      <c r="G23" s="83" t="s">
        <v>87</v>
      </c>
      <c r="H23" s="79" t="s">
        <v>86</v>
      </c>
      <c r="I23" s="54" t="s">
        <v>88</v>
      </c>
      <c r="J23" s="83" t="s">
        <v>87</v>
      </c>
      <c r="K23" s="79" t="s">
        <v>86</v>
      </c>
      <c r="L23" s="54" t="s">
        <v>88</v>
      </c>
      <c r="M23" s="83" t="s">
        <v>87</v>
      </c>
      <c r="N23" s="79" t="s">
        <v>86</v>
      </c>
      <c r="O23" s="54" t="s">
        <v>88</v>
      </c>
      <c r="P23" s="83" t="s">
        <v>87</v>
      </c>
      <c r="Q23" s="79" t="s">
        <v>86</v>
      </c>
      <c r="R23" s="56"/>
      <c r="S23" s="57" t="s">
        <v>17</v>
      </c>
      <c r="T23" s="696" t="s">
        <v>149</v>
      </c>
      <c r="U23" s="697"/>
    </row>
    <row r="24" spans="1:21" ht="27" customHeight="1" thickBot="1">
      <c r="A24" s="95"/>
      <c r="B24" s="96" t="s">
        <v>142</v>
      </c>
      <c r="C24" s="695" t="s">
        <v>129</v>
      </c>
      <c r="D24" s="695"/>
      <c r="E24" s="695"/>
      <c r="F24" s="695"/>
      <c r="G24" s="695"/>
      <c r="H24" s="695"/>
      <c r="I24" s="695"/>
      <c r="J24" s="695"/>
      <c r="K24" s="695"/>
      <c r="L24" s="695"/>
      <c r="M24" s="695"/>
      <c r="N24" s="695"/>
      <c r="O24" s="695"/>
      <c r="P24" s="695"/>
      <c r="Q24" s="695"/>
      <c r="R24" s="56"/>
      <c r="S24" s="57" t="s">
        <v>18</v>
      </c>
      <c r="T24" s="696" t="s">
        <v>150</v>
      </c>
      <c r="U24" s="697"/>
    </row>
    <row r="25" spans="1:21" ht="18.75" customHeight="1">
      <c r="A25" s="574">
        <v>7</v>
      </c>
      <c r="B25" s="693" t="s">
        <v>143</v>
      </c>
      <c r="C25" s="47" t="s">
        <v>16</v>
      </c>
      <c r="D25" s="80" t="s">
        <v>18</v>
      </c>
      <c r="E25" s="48" t="s">
        <v>17</v>
      </c>
      <c r="F25" s="47" t="s">
        <v>18</v>
      </c>
      <c r="G25" s="80" t="s">
        <v>17</v>
      </c>
      <c r="H25" s="84" t="s">
        <v>16</v>
      </c>
      <c r="I25" s="47" t="s">
        <v>18</v>
      </c>
      <c r="J25" s="80" t="s">
        <v>16</v>
      </c>
      <c r="K25" s="48" t="s">
        <v>17</v>
      </c>
      <c r="L25" s="47" t="s">
        <v>17</v>
      </c>
      <c r="M25" s="80" t="s">
        <v>18</v>
      </c>
      <c r="N25" s="84" t="s">
        <v>16</v>
      </c>
      <c r="O25" s="47" t="s">
        <v>18</v>
      </c>
      <c r="P25" s="80" t="s">
        <v>17</v>
      </c>
      <c r="Q25" s="84" t="s">
        <v>16</v>
      </c>
      <c r="R25" s="698" t="s">
        <v>144</v>
      </c>
      <c r="S25" s="699"/>
      <c r="T25" s="699"/>
      <c r="U25" s="700"/>
    </row>
    <row r="26" spans="1:21" s="51" customFormat="1" ht="18.75" customHeight="1">
      <c r="A26" s="574"/>
      <c r="B26" s="693"/>
      <c r="C26" s="49" t="s">
        <v>94</v>
      </c>
      <c r="D26" s="81" t="s">
        <v>95</v>
      </c>
      <c r="E26" s="50" t="s">
        <v>89</v>
      </c>
      <c r="F26" s="49" t="s">
        <v>95</v>
      </c>
      <c r="G26" s="81" t="s">
        <v>89</v>
      </c>
      <c r="H26" s="85" t="s">
        <v>90</v>
      </c>
      <c r="I26" s="49" t="s">
        <v>93</v>
      </c>
      <c r="J26" s="81" t="s">
        <v>94</v>
      </c>
      <c r="K26" s="50" t="s">
        <v>89</v>
      </c>
      <c r="L26" s="49" t="s">
        <v>89</v>
      </c>
      <c r="M26" s="81" t="s">
        <v>93</v>
      </c>
      <c r="N26" s="85" t="s">
        <v>90</v>
      </c>
      <c r="O26" s="49" t="s">
        <v>93</v>
      </c>
      <c r="P26" s="81" t="s">
        <v>89</v>
      </c>
      <c r="Q26" s="85" t="s">
        <v>94</v>
      </c>
      <c r="R26" s="58" t="s">
        <v>145</v>
      </c>
      <c r="S26" s="59">
        <v>3</v>
      </c>
      <c r="T26" s="696" t="s">
        <v>152</v>
      </c>
      <c r="U26" s="697"/>
    </row>
    <row r="27" spans="1:21" ht="18.75" customHeight="1">
      <c r="A27" s="574">
        <v>8</v>
      </c>
      <c r="B27" s="693" t="s">
        <v>146</v>
      </c>
      <c r="C27" s="52" t="s">
        <v>16</v>
      </c>
      <c r="D27" s="82" t="s">
        <v>18</v>
      </c>
      <c r="E27" s="53" t="s">
        <v>17</v>
      </c>
      <c r="F27" s="52" t="s">
        <v>18</v>
      </c>
      <c r="G27" s="82" t="s">
        <v>17</v>
      </c>
      <c r="H27" s="88" t="s">
        <v>16</v>
      </c>
      <c r="I27" s="52" t="s">
        <v>18</v>
      </c>
      <c r="J27" s="82" t="s">
        <v>16</v>
      </c>
      <c r="K27" s="53" t="s">
        <v>17</v>
      </c>
      <c r="L27" s="52" t="s">
        <v>17</v>
      </c>
      <c r="M27" s="82" t="s">
        <v>18</v>
      </c>
      <c r="N27" s="88" t="s">
        <v>16</v>
      </c>
      <c r="O27" s="52" t="s">
        <v>18</v>
      </c>
      <c r="P27" s="82" t="s">
        <v>17</v>
      </c>
      <c r="Q27" s="86" t="s">
        <v>16</v>
      </c>
      <c r="R27" s="58" t="s">
        <v>145</v>
      </c>
      <c r="S27" s="59">
        <v>4</v>
      </c>
      <c r="T27" s="702" t="s">
        <v>153</v>
      </c>
      <c r="U27" s="697"/>
    </row>
    <row r="28" spans="1:21" s="51" customFormat="1" ht="18.75" customHeight="1" thickBot="1">
      <c r="A28" s="574"/>
      <c r="B28" s="693"/>
      <c r="C28" s="54" t="s">
        <v>94</v>
      </c>
      <c r="D28" s="83" t="s">
        <v>95</v>
      </c>
      <c r="E28" s="55" t="s">
        <v>89</v>
      </c>
      <c r="F28" s="54" t="s">
        <v>95</v>
      </c>
      <c r="G28" s="81" t="s">
        <v>89</v>
      </c>
      <c r="H28" s="85" t="s">
        <v>90</v>
      </c>
      <c r="I28" s="54" t="s">
        <v>93</v>
      </c>
      <c r="J28" s="83" t="s">
        <v>94</v>
      </c>
      <c r="K28" s="55" t="s">
        <v>89</v>
      </c>
      <c r="L28" s="54" t="s">
        <v>89</v>
      </c>
      <c r="M28" s="83" t="s">
        <v>93</v>
      </c>
      <c r="N28" s="85" t="s">
        <v>90</v>
      </c>
      <c r="O28" s="54" t="s">
        <v>93</v>
      </c>
      <c r="P28" s="81" t="s">
        <v>89</v>
      </c>
      <c r="Q28" s="87" t="s">
        <v>94</v>
      </c>
      <c r="R28" s="58" t="s">
        <v>145</v>
      </c>
      <c r="S28" s="59">
        <v>5</v>
      </c>
      <c r="T28" s="702" t="s">
        <v>154</v>
      </c>
      <c r="U28" s="697"/>
    </row>
    <row r="29" spans="1:21" s="51" customFormat="1" ht="18" customHeight="1">
      <c r="A29" s="60"/>
      <c r="B29" s="35"/>
      <c r="C29" s="35"/>
      <c r="D29" s="36" t="s">
        <v>97</v>
      </c>
      <c r="E29" s="36" t="s">
        <v>98</v>
      </c>
      <c r="F29" s="36" t="s">
        <v>99</v>
      </c>
      <c r="G29" s="36" t="s">
        <v>96</v>
      </c>
      <c r="H29" s="61"/>
      <c r="I29" s="61"/>
      <c r="J29" s="35"/>
      <c r="K29" s="29" t="s">
        <v>86</v>
      </c>
      <c r="L29" s="29" t="s">
        <v>87</v>
      </c>
      <c r="M29" s="29" t="s">
        <v>88</v>
      </c>
      <c r="N29" s="29" t="s">
        <v>89</v>
      </c>
      <c r="O29" s="29" t="s">
        <v>90</v>
      </c>
      <c r="P29" s="29" t="s">
        <v>91</v>
      </c>
      <c r="Q29" s="29" t="s">
        <v>92</v>
      </c>
      <c r="R29" s="29" t="s">
        <v>93</v>
      </c>
      <c r="S29" s="29" t="s">
        <v>94</v>
      </c>
      <c r="T29" s="29" t="s">
        <v>95</v>
      </c>
      <c r="U29" s="30" t="s">
        <v>96</v>
      </c>
    </row>
    <row r="30" spans="1:21">
      <c r="A30" s="62"/>
      <c r="B30" s="31"/>
      <c r="C30" s="37" t="s">
        <v>16</v>
      </c>
      <c r="D30" s="31">
        <v>15</v>
      </c>
      <c r="E30" s="31">
        <v>12</v>
      </c>
      <c r="F30" s="31">
        <v>18</v>
      </c>
      <c r="G30" s="38">
        <f>SUM(D30:F30)</f>
        <v>45</v>
      </c>
      <c r="H30" s="31"/>
      <c r="I30" s="31"/>
      <c r="J30" s="36" t="s">
        <v>97</v>
      </c>
      <c r="K30" s="31">
        <v>13</v>
      </c>
      <c r="L30" s="31">
        <v>13</v>
      </c>
      <c r="M30" s="31">
        <v>11</v>
      </c>
      <c r="N30" s="31">
        <v>0</v>
      </c>
      <c r="O30" s="31">
        <v>0</v>
      </c>
      <c r="P30" s="31">
        <v>2</v>
      </c>
      <c r="Q30" s="31">
        <v>0</v>
      </c>
      <c r="R30" s="31">
        <v>2</v>
      </c>
      <c r="S30" s="31">
        <v>2</v>
      </c>
      <c r="T30" s="31">
        <v>2</v>
      </c>
      <c r="U30" s="32">
        <v>45</v>
      </c>
    </row>
    <row r="31" spans="1:21">
      <c r="A31" s="62"/>
      <c r="B31" s="31"/>
      <c r="C31" s="37" t="s">
        <v>17</v>
      </c>
      <c r="D31" s="31">
        <v>12</v>
      </c>
      <c r="E31" s="31">
        <v>16</v>
      </c>
      <c r="F31" s="31">
        <v>17</v>
      </c>
      <c r="G31" s="38">
        <f t="shared" ref="G31:G32" si="0">SUM(D31:F31)</f>
        <v>45</v>
      </c>
      <c r="H31" s="31"/>
      <c r="I31" s="31"/>
      <c r="J31" s="36" t="s">
        <v>98</v>
      </c>
      <c r="K31" s="31">
        <v>12</v>
      </c>
      <c r="L31" s="31">
        <v>12</v>
      </c>
      <c r="M31" s="31">
        <v>10</v>
      </c>
      <c r="N31" s="31">
        <v>3</v>
      </c>
      <c r="O31" s="31">
        <v>0</v>
      </c>
      <c r="P31" s="31">
        <v>2</v>
      </c>
      <c r="Q31" s="31">
        <v>0</v>
      </c>
      <c r="R31" s="31">
        <v>2</v>
      </c>
      <c r="S31" s="31">
        <v>2</v>
      </c>
      <c r="T31" s="31">
        <v>2</v>
      </c>
      <c r="U31" s="32">
        <v>45</v>
      </c>
    </row>
    <row r="32" spans="1:21">
      <c r="A32" s="62"/>
      <c r="B32" s="31"/>
      <c r="C32" s="37" t="s">
        <v>18</v>
      </c>
      <c r="D32" s="31">
        <v>18</v>
      </c>
      <c r="E32" s="31">
        <v>17</v>
      </c>
      <c r="F32" s="31">
        <v>10</v>
      </c>
      <c r="G32" s="38">
        <f t="shared" si="0"/>
        <v>45</v>
      </c>
      <c r="H32" s="31"/>
      <c r="I32" s="31"/>
      <c r="J32" s="36" t="s">
        <v>99</v>
      </c>
      <c r="K32" s="31">
        <v>10</v>
      </c>
      <c r="L32" s="31">
        <v>10</v>
      </c>
      <c r="M32" s="31">
        <v>8</v>
      </c>
      <c r="N32" s="31">
        <v>5</v>
      </c>
      <c r="O32" s="31">
        <v>4</v>
      </c>
      <c r="P32" s="31">
        <v>2</v>
      </c>
      <c r="Q32" s="31">
        <v>0</v>
      </c>
      <c r="R32" s="31">
        <v>2</v>
      </c>
      <c r="S32" s="31">
        <v>2</v>
      </c>
      <c r="T32" s="31">
        <v>2</v>
      </c>
      <c r="U32" s="32">
        <v>45</v>
      </c>
    </row>
    <row r="33" spans="1:21" ht="15.75" thickBot="1">
      <c r="A33" s="63"/>
      <c r="B33" s="64"/>
      <c r="C33" s="39" t="s">
        <v>96</v>
      </c>
      <c r="D33" s="33">
        <v>45</v>
      </c>
      <c r="E33" s="33">
        <v>45</v>
      </c>
      <c r="F33" s="33">
        <v>45</v>
      </c>
      <c r="G33" s="33">
        <v>135</v>
      </c>
      <c r="H33" s="64"/>
      <c r="I33" s="64"/>
      <c r="J33" s="65"/>
      <c r="K33" s="33">
        <v>35</v>
      </c>
      <c r="L33" s="33">
        <v>35</v>
      </c>
      <c r="M33" s="33">
        <v>29</v>
      </c>
      <c r="N33" s="33">
        <v>8</v>
      </c>
      <c r="O33" s="33">
        <v>4</v>
      </c>
      <c r="P33" s="33">
        <v>6</v>
      </c>
      <c r="Q33" s="33">
        <v>0</v>
      </c>
      <c r="R33" s="33">
        <v>6</v>
      </c>
      <c r="S33" s="33">
        <v>6</v>
      </c>
      <c r="T33" s="33">
        <v>6</v>
      </c>
      <c r="U33" s="34">
        <v>135</v>
      </c>
    </row>
    <row r="37" spans="1:21">
      <c r="E37" s="66"/>
      <c r="F37" s="66"/>
      <c r="G37" s="66"/>
      <c r="H37" s="66"/>
      <c r="I37" s="66"/>
      <c r="J37" s="66"/>
      <c r="K37" s="66"/>
      <c r="L37" s="66"/>
      <c r="M37" s="66"/>
      <c r="O37" s="66"/>
      <c r="P37" s="66"/>
      <c r="R37" s="66"/>
      <c r="S37" s="66"/>
      <c r="T37" s="66"/>
      <c r="U37" s="66"/>
    </row>
    <row r="38" spans="1:21">
      <c r="C38" s="701" t="s">
        <v>147</v>
      </c>
      <c r="D38" s="701"/>
      <c r="E38" s="66"/>
      <c r="F38" s="66"/>
      <c r="G38" s="66"/>
      <c r="H38" s="66"/>
      <c r="I38" s="66"/>
      <c r="J38" s="66"/>
      <c r="K38" s="66"/>
      <c r="L38" s="66"/>
      <c r="M38" s="66"/>
      <c r="O38" s="66"/>
      <c r="P38" s="66"/>
      <c r="R38" s="66"/>
      <c r="S38" s="66"/>
      <c r="T38" s="66"/>
      <c r="U38" s="66"/>
    </row>
    <row r="39" spans="1:21">
      <c r="C39" s="68" t="s">
        <v>86</v>
      </c>
      <c r="D39" s="69"/>
      <c r="E39" s="70"/>
      <c r="F39" s="66"/>
      <c r="G39" s="66"/>
      <c r="H39" s="70"/>
      <c r="I39" s="66"/>
      <c r="J39" s="66"/>
      <c r="K39" s="70"/>
      <c r="L39" s="66"/>
      <c r="M39" s="66"/>
      <c r="N39" s="71"/>
      <c r="O39" s="66"/>
      <c r="P39" s="66"/>
      <c r="Q39" s="71"/>
      <c r="R39" s="66"/>
      <c r="S39" s="66"/>
      <c r="T39" s="66"/>
      <c r="U39" s="66"/>
    </row>
    <row r="40" spans="1:21">
      <c r="C40" s="72" t="s">
        <v>87</v>
      </c>
      <c r="D40" s="73"/>
      <c r="E40" s="70"/>
      <c r="F40" s="66"/>
      <c r="G40" s="66"/>
      <c r="H40" s="70"/>
      <c r="I40" s="66"/>
      <c r="J40" s="66"/>
      <c r="K40" s="70"/>
      <c r="L40" s="66"/>
      <c r="M40" s="66"/>
      <c r="N40" s="71"/>
      <c r="O40" s="66"/>
      <c r="P40" s="66"/>
      <c r="Q40" s="71"/>
      <c r="R40" s="66"/>
      <c r="S40" s="66"/>
      <c r="T40" s="66"/>
      <c r="U40" s="66"/>
    </row>
    <row r="41" spans="1:21">
      <c r="C41" s="72" t="s">
        <v>88</v>
      </c>
      <c r="D41" s="73"/>
      <c r="E41" s="70"/>
      <c r="F41" s="66"/>
      <c r="G41" s="66"/>
      <c r="H41" s="70"/>
      <c r="I41" s="66"/>
      <c r="J41" s="66"/>
      <c r="K41" s="70"/>
      <c r="L41" s="66"/>
      <c r="M41" s="66"/>
      <c r="N41" s="71"/>
      <c r="O41" s="66"/>
      <c r="P41" s="66"/>
      <c r="Q41" s="71"/>
      <c r="R41" s="66"/>
      <c r="S41" s="66"/>
      <c r="T41" s="66"/>
      <c r="U41" s="66"/>
    </row>
    <row r="42" spans="1:21">
      <c r="C42" s="72" t="s">
        <v>90</v>
      </c>
      <c r="D42" s="73"/>
      <c r="E42" s="70"/>
      <c r="F42" s="66"/>
      <c r="G42" s="66"/>
      <c r="H42" s="70"/>
      <c r="I42" s="66"/>
      <c r="J42" s="66"/>
      <c r="K42" s="70"/>
      <c r="L42" s="66"/>
      <c r="M42" s="66"/>
      <c r="N42" s="71"/>
      <c r="O42" s="66"/>
      <c r="P42" s="66"/>
      <c r="Q42" s="71"/>
      <c r="R42" s="66"/>
      <c r="S42" s="66"/>
      <c r="T42" s="66"/>
      <c r="U42" s="66"/>
    </row>
    <row r="43" spans="1:21">
      <c r="C43" s="72" t="s">
        <v>89</v>
      </c>
      <c r="D43" s="73"/>
      <c r="E43" s="70"/>
      <c r="F43" s="66"/>
      <c r="G43" s="66"/>
      <c r="H43" s="70"/>
      <c r="I43" s="66"/>
      <c r="J43" s="66"/>
      <c r="K43" s="70"/>
      <c r="L43" s="66"/>
      <c r="M43" s="66"/>
      <c r="N43" s="71"/>
      <c r="O43" s="66"/>
      <c r="P43" s="66"/>
      <c r="Q43" s="71"/>
      <c r="R43" s="66"/>
      <c r="S43" s="66"/>
      <c r="T43" s="66"/>
      <c r="U43" s="66"/>
    </row>
    <row r="44" spans="1:21">
      <c r="C44" s="72" t="s">
        <v>91</v>
      </c>
      <c r="D44" s="73"/>
      <c r="E44" s="70"/>
      <c r="F44" s="66"/>
      <c r="G44" s="66"/>
      <c r="H44" s="70"/>
      <c r="I44" s="66"/>
      <c r="J44" s="66"/>
      <c r="K44" s="70"/>
      <c r="L44" s="66"/>
      <c r="M44" s="66"/>
      <c r="N44" s="71"/>
      <c r="O44" s="66"/>
      <c r="P44" s="66"/>
      <c r="Q44" s="71"/>
      <c r="R44" s="66"/>
      <c r="S44" s="66"/>
      <c r="T44" s="66"/>
      <c r="U44" s="66"/>
    </row>
    <row r="45" spans="1:21">
      <c r="C45" s="72" t="s">
        <v>92</v>
      </c>
      <c r="D45" s="73"/>
      <c r="E45" s="70"/>
      <c r="F45" s="66"/>
      <c r="G45" s="66"/>
      <c r="H45" s="70"/>
      <c r="I45" s="66"/>
      <c r="J45" s="66"/>
      <c r="K45" s="70"/>
      <c r="L45" s="66"/>
      <c r="M45" s="66"/>
      <c r="N45" s="71"/>
      <c r="O45" s="66"/>
      <c r="P45" s="66"/>
      <c r="Q45" s="71"/>
      <c r="R45" s="66"/>
      <c r="S45" s="66"/>
      <c r="T45" s="66"/>
      <c r="U45" s="66"/>
    </row>
    <row r="46" spans="1:21">
      <c r="C46" s="72" t="s">
        <v>93</v>
      </c>
      <c r="D46" s="73"/>
      <c r="E46" s="70"/>
      <c r="F46" s="66"/>
      <c r="G46" s="66"/>
      <c r="H46" s="70"/>
      <c r="I46" s="66"/>
      <c r="J46" s="66"/>
      <c r="K46" s="70"/>
      <c r="L46" s="66"/>
      <c r="M46" s="66"/>
      <c r="N46" s="71"/>
      <c r="O46" s="66"/>
      <c r="P46" s="66"/>
      <c r="Q46" s="71"/>
      <c r="R46" s="66"/>
      <c r="S46" s="66"/>
      <c r="T46" s="66"/>
      <c r="U46" s="66"/>
    </row>
    <row r="47" spans="1:21">
      <c r="C47" s="72" t="s">
        <v>94</v>
      </c>
      <c r="D47" s="73"/>
      <c r="E47" s="70"/>
      <c r="F47" s="66"/>
      <c r="G47" s="66"/>
      <c r="H47" s="70"/>
      <c r="I47" s="66"/>
      <c r="J47" s="66"/>
      <c r="K47" s="70"/>
      <c r="L47" s="66"/>
      <c r="M47" s="66"/>
      <c r="N47" s="71"/>
      <c r="O47" s="66"/>
      <c r="P47" s="66"/>
      <c r="Q47" s="71"/>
      <c r="R47" s="66"/>
      <c r="S47" s="66"/>
      <c r="T47" s="66"/>
      <c r="U47" s="66"/>
    </row>
    <row r="48" spans="1:21">
      <c r="C48" s="72" t="s">
        <v>95</v>
      </c>
      <c r="D48" s="73"/>
      <c r="E48" s="70"/>
      <c r="F48" s="66"/>
      <c r="G48" s="66"/>
      <c r="H48" s="70"/>
      <c r="I48" s="66"/>
      <c r="J48" s="66"/>
      <c r="K48" s="70"/>
      <c r="L48" s="66"/>
      <c r="M48" s="66"/>
      <c r="N48" s="71"/>
      <c r="O48" s="66"/>
      <c r="P48" s="66"/>
      <c r="Q48" s="71"/>
      <c r="R48" s="66"/>
      <c r="S48" s="66"/>
      <c r="T48" s="66"/>
      <c r="U48" s="66"/>
    </row>
    <row r="49" spans="3:21">
      <c r="C49" s="72"/>
      <c r="D49" s="73"/>
      <c r="E49" s="70"/>
      <c r="F49" s="66"/>
      <c r="G49" s="66"/>
      <c r="H49" s="70"/>
      <c r="I49" s="66"/>
      <c r="J49" s="66"/>
      <c r="K49" s="70"/>
      <c r="L49" s="66"/>
      <c r="M49" s="66"/>
      <c r="N49" s="71"/>
      <c r="O49" s="66"/>
      <c r="P49" s="66"/>
      <c r="Q49" s="71"/>
      <c r="R49" s="66"/>
      <c r="S49" s="66"/>
      <c r="T49" s="66"/>
      <c r="U49" s="66"/>
    </row>
    <row r="50" spans="3:21">
      <c r="C50" s="72"/>
      <c r="D50" s="73"/>
      <c r="E50" s="70"/>
      <c r="F50" s="66"/>
      <c r="G50" s="66"/>
      <c r="H50" s="70"/>
      <c r="I50" s="66"/>
      <c r="J50" s="66"/>
      <c r="K50" s="70"/>
      <c r="L50" s="66"/>
      <c r="M50" s="66"/>
      <c r="N50" s="71"/>
      <c r="O50" s="66"/>
      <c r="P50" s="66"/>
      <c r="Q50" s="71"/>
      <c r="R50" s="66"/>
      <c r="S50" s="66"/>
      <c r="T50" s="66"/>
      <c r="U50" s="66"/>
    </row>
    <row r="51" spans="3:21">
      <c r="C51" s="72"/>
      <c r="D51" s="73"/>
      <c r="E51" s="70"/>
      <c r="F51" s="66"/>
      <c r="G51" s="66"/>
      <c r="H51" s="70"/>
      <c r="I51" s="66"/>
      <c r="J51" s="66"/>
      <c r="K51" s="70"/>
      <c r="L51" s="66"/>
      <c r="M51" s="66"/>
      <c r="N51" s="71"/>
      <c r="O51" s="66"/>
      <c r="P51" s="66"/>
      <c r="Q51" s="71"/>
      <c r="R51" s="66"/>
      <c r="S51" s="66"/>
      <c r="T51" s="66"/>
      <c r="U51" s="66"/>
    </row>
    <row r="52" spans="3:21">
      <c r="C52" s="74"/>
      <c r="D52" s="75"/>
      <c r="E52" s="66"/>
      <c r="F52" s="66"/>
      <c r="G52" s="66"/>
      <c r="H52" s="66"/>
      <c r="I52" s="66"/>
      <c r="J52" s="66"/>
      <c r="K52" s="66"/>
      <c r="L52" s="66"/>
      <c r="M52" s="66"/>
      <c r="O52" s="66"/>
      <c r="P52" s="66"/>
      <c r="R52" s="66"/>
      <c r="S52" s="66"/>
      <c r="T52" s="66"/>
      <c r="U52" s="66"/>
    </row>
    <row r="53" spans="3:21">
      <c r="E53" s="66"/>
      <c r="F53" s="66"/>
      <c r="G53" s="66"/>
      <c r="H53" s="66"/>
      <c r="I53" s="66"/>
      <c r="J53" s="66"/>
      <c r="K53" s="66"/>
      <c r="L53" s="66"/>
      <c r="M53" s="66"/>
      <c r="O53" s="66"/>
      <c r="P53" s="66"/>
      <c r="R53" s="66"/>
      <c r="S53" s="66"/>
      <c r="T53" s="66"/>
      <c r="U53" s="66"/>
    </row>
    <row r="54" spans="3:21">
      <c r="E54" s="66"/>
      <c r="F54" s="66"/>
      <c r="G54" s="66"/>
      <c r="H54" s="66"/>
      <c r="I54" s="66"/>
      <c r="J54" s="66"/>
      <c r="K54" s="66"/>
      <c r="L54" s="66"/>
      <c r="M54" s="66"/>
      <c r="O54" s="66"/>
      <c r="P54" s="66"/>
      <c r="R54" s="66"/>
      <c r="S54" s="66"/>
      <c r="T54" s="66"/>
      <c r="U54" s="66"/>
    </row>
  </sheetData>
  <mergeCells count="52">
    <mergeCell ref="C38:D38"/>
    <mergeCell ref="A25:A26"/>
    <mergeCell ref="B25:B26"/>
    <mergeCell ref="R25:U25"/>
    <mergeCell ref="T26:U26"/>
    <mergeCell ref="A27:A28"/>
    <mergeCell ref="B27:B28"/>
    <mergeCell ref="T27:U27"/>
    <mergeCell ref="T28:U28"/>
    <mergeCell ref="U19:U20"/>
    <mergeCell ref="A20:A21"/>
    <mergeCell ref="B20:B21"/>
    <mergeCell ref="R21:U21"/>
    <mergeCell ref="C24:Q24"/>
    <mergeCell ref="T24:U24"/>
    <mergeCell ref="A13:A14"/>
    <mergeCell ref="B13:B14"/>
    <mergeCell ref="C13:Q14"/>
    <mergeCell ref="U13:U14"/>
    <mergeCell ref="A22:A23"/>
    <mergeCell ref="B22:B23"/>
    <mergeCell ref="T22:U22"/>
    <mergeCell ref="T23:U23"/>
    <mergeCell ref="A15:A16"/>
    <mergeCell ref="B15:B16"/>
    <mergeCell ref="R15:T16"/>
    <mergeCell ref="U15:U16"/>
    <mergeCell ref="A17:A18"/>
    <mergeCell ref="B17:B18"/>
    <mergeCell ref="U17:U18"/>
    <mergeCell ref="C19:Q19"/>
    <mergeCell ref="C7:T7"/>
    <mergeCell ref="C8:T8"/>
    <mergeCell ref="A11:A12"/>
    <mergeCell ref="B11:B12"/>
    <mergeCell ref="U11:U12"/>
    <mergeCell ref="A9:A10"/>
    <mergeCell ref="B9:B10"/>
    <mergeCell ref="U9:U10"/>
    <mergeCell ref="A2:U2"/>
    <mergeCell ref="A3:U3"/>
    <mergeCell ref="C4:K4"/>
    <mergeCell ref="S4:U4"/>
    <mergeCell ref="A5:A6"/>
    <mergeCell ref="B5:B6"/>
    <mergeCell ref="C5:E5"/>
    <mergeCell ref="F5:H5"/>
    <mergeCell ref="I5:K5"/>
    <mergeCell ref="L5:N5"/>
    <mergeCell ref="O5:Q5"/>
    <mergeCell ref="R5:T5"/>
    <mergeCell ref="U5:U6"/>
  </mergeCells>
  <dataValidations count="3">
    <dataValidation type="list" allowBlank="1" showInputMessage="1" showErrorMessage="1" sqref="R20:T20 C16:Q16 C23:Q23 C28:Q28 C10:T10 C12:T12 C18:T18 C21:Q21 C26:Q26 R14:T14" xr:uid="{00000000-0002-0000-0C00-000000000000}">
      <formula1>SUBJ</formula1>
    </dataValidation>
    <dataValidation type="list" showInputMessage="1" showErrorMessage="1" sqref="J33" xr:uid="{00000000-0002-0000-0C00-000001000000}">
      <formula1>$R$22:$R$28</formula1>
    </dataValidation>
    <dataValidation type="list" allowBlank="1" showInputMessage="1" showErrorMessage="1" sqref="R19:T19 C27:Q27 C25:Q25 C20:Q20 C15:Q15 C11:T11 C9:T9 C22:Q22 R13:T13 C17:T17" xr:uid="{00000000-0002-0000-0C00-000002000000}">
      <formula1>$S$22:$S$24</formula1>
    </dataValidation>
  </dataValidations>
  <pageMargins left="0.98" right="0.25" top="0.75" bottom="0.75" header="0.3" footer="0.3"/>
  <pageSetup paperSize="9" scale="74" orientation="landscape" verticalDpi="0" r:id="rId1"/>
  <headerFooter alignWithMargins="0"/>
  <rowBreaks count="1" manualBreakCount="1">
    <brk id="33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D52"/>
  <sheetViews>
    <sheetView topLeftCell="A4" zoomScale="70" zoomScaleNormal="70" workbookViewId="0">
      <selection activeCell="C11" sqref="C11:Q12"/>
    </sheetView>
  </sheetViews>
  <sheetFormatPr defaultRowHeight="20.25"/>
  <cols>
    <col min="1" max="1" width="6" style="98" bestFit="1" customWidth="1"/>
    <col min="2" max="2" width="15.140625" style="99" bestFit="1" customWidth="1"/>
    <col min="3" max="3" width="11.140625" style="100" bestFit="1" customWidth="1"/>
    <col min="4" max="4" width="10.140625" style="100" bestFit="1" customWidth="1"/>
    <col min="5" max="5" width="11.140625" style="100" bestFit="1" customWidth="1"/>
    <col min="6" max="6" width="11.42578125" style="100" bestFit="1" customWidth="1"/>
    <col min="7" max="7" width="11.140625" style="100" bestFit="1" customWidth="1"/>
    <col min="8" max="8" width="6" style="98" bestFit="1" customWidth="1"/>
    <col min="9" max="9" width="14.28515625" style="99" bestFit="1" customWidth="1"/>
    <col min="10" max="10" width="12.5703125" style="100" bestFit="1" customWidth="1"/>
    <col min="11" max="11" width="6" style="97" bestFit="1" customWidth="1"/>
    <col min="12" max="12" width="15.140625" style="99" bestFit="1" customWidth="1"/>
    <col min="13" max="13" width="13" style="97" customWidth="1"/>
    <col min="14" max="14" width="12" style="97" customWidth="1"/>
    <col min="15" max="15" width="12.140625" style="97" bestFit="1" customWidth="1"/>
    <col min="16" max="16" width="11.42578125" style="97" bestFit="1" customWidth="1"/>
    <col min="17" max="17" width="11.140625" style="97" bestFit="1" customWidth="1"/>
    <col min="18" max="18" width="8.28515625" style="97" bestFit="1" customWidth="1"/>
    <col min="19" max="19" width="14.28515625" style="99" bestFit="1" customWidth="1"/>
    <col min="20" max="20" width="12.5703125" style="97" bestFit="1" customWidth="1"/>
    <col min="21" max="21" width="6" style="97" customWidth="1"/>
    <col min="22" max="22" width="15.140625" style="97" bestFit="1" customWidth="1"/>
    <col min="23" max="23" width="14.42578125" style="97" bestFit="1" customWidth="1"/>
    <col min="24" max="24" width="14" style="97" bestFit="1" customWidth="1"/>
    <col min="25" max="25" width="11.140625" style="97" bestFit="1" customWidth="1"/>
    <col min="26" max="26" width="11.42578125" style="97" bestFit="1" customWidth="1"/>
    <col min="27" max="27" width="11.140625" style="97" bestFit="1" customWidth="1"/>
    <col min="28" max="28" width="6" style="97" bestFit="1" customWidth="1"/>
    <col min="29" max="29" width="14.28515625" style="97" bestFit="1" customWidth="1"/>
    <col min="30" max="30" width="12.5703125" style="97" bestFit="1" customWidth="1"/>
    <col min="31" max="256" width="9.140625" style="97"/>
    <col min="257" max="257" width="6" style="97" bestFit="1" customWidth="1"/>
    <col min="258" max="258" width="15.140625" style="97" bestFit="1" customWidth="1"/>
    <col min="259" max="259" width="11.140625" style="97" bestFit="1" customWidth="1"/>
    <col min="260" max="260" width="10.140625" style="97" bestFit="1" customWidth="1"/>
    <col min="261" max="261" width="11.140625" style="97" bestFit="1" customWidth="1"/>
    <col min="262" max="262" width="11.42578125" style="97" bestFit="1" customWidth="1"/>
    <col min="263" max="263" width="11.140625" style="97" bestFit="1" customWidth="1"/>
    <col min="264" max="264" width="6" style="97" bestFit="1" customWidth="1"/>
    <col min="265" max="265" width="14.28515625" style="97" bestFit="1" customWidth="1"/>
    <col min="266" max="266" width="12.5703125" style="97" bestFit="1" customWidth="1"/>
    <col min="267" max="267" width="6" style="97" bestFit="1" customWidth="1"/>
    <col min="268" max="268" width="15.140625" style="97" bestFit="1" customWidth="1"/>
    <col min="269" max="269" width="13" style="97" customWidth="1"/>
    <col min="270" max="270" width="12" style="97" customWidth="1"/>
    <col min="271" max="271" width="12.140625" style="97" bestFit="1" customWidth="1"/>
    <col min="272" max="272" width="11.42578125" style="97" bestFit="1" customWidth="1"/>
    <col min="273" max="273" width="11.140625" style="97" bestFit="1" customWidth="1"/>
    <col min="274" max="274" width="8.28515625" style="97" bestFit="1" customWidth="1"/>
    <col min="275" max="275" width="14.28515625" style="97" bestFit="1" customWidth="1"/>
    <col min="276" max="276" width="12.5703125" style="97" bestFit="1" customWidth="1"/>
    <col min="277" max="277" width="6" style="97" customWidth="1"/>
    <col min="278" max="278" width="15.140625" style="97" bestFit="1" customWidth="1"/>
    <col min="279" max="279" width="14.42578125" style="97" bestFit="1" customWidth="1"/>
    <col min="280" max="280" width="14" style="97" bestFit="1" customWidth="1"/>
    <col min="281" max="281" width="11.140625" style="97" bestFit="1" customWidth="1"/>
    <col min="282" max="282" width="11.42578125" style="97" bestFit="1" customWidth="1"/>
    <col min="283" max="283" width="11.140625" style="97" bestFit="1" customWidth="1"/>
    <col min="284" max="284" width="6" style="97" bestFit="1" customWidth="1"/>
    <col min="285" max="285" width="14.28515625" style="97" bestFit="1" customWidth="1"/>
    <col min="286" max="286" width="12.5703125" style="97" bestFit="1" customWidth="1"/>
    <col min="287" max="512" width="9.140625" style="97"/>
    <col min="513" max="513" width="6" style="97" bestFit="1" customWidth="1"/>
    <col min="514" max="514" width="15.140625" style="97" bestFit="1" customWidth="1"/>
    <col min="515" max="515" width="11.140625" style="97" bestFit="1" customWidth="1"/>
    <col min="516" max="516" width="10.140625" style="97" bestFit="1" customWidth="1"/>
    <col min="517" max="517" width="11.140625" style="97" bestFit="1" customWidth="1"/>
    <col min="518" max="518" width="11.42578125" style="97" bestFit="1" customWidth="1"/>
    <col min="519" max="519" width="11.140625" style="97" bestFit="1" customWidth="1"/>
    <col min="520" max="520" width="6" style="97" bestFit="1" customWidth="1"/>
    <col min="521" max="521" width="14.28515625" style="97" bestFit="1" customWidth="1"/>
    <col min="522" max="522" width="12.5703125" style="97" bestFit="1" customWidth="1"/>
    <col min="523" max="523" width="6" style="97" bestFit="1" customWidth="1"/>
    <col min="524" max="524" width="15.140625" style="97" bestFit="1" customWidth="1"/>
    <col min="525" max="525" width="13" style="97" customWidth="1"/>
    <col min="526" max="526" width="12" style="97" customWidth="1"/>
    <col min="527" max="527" width="12.140625" style="97" bestFit="1" customWidth="1"/>
    <col min="528" max="528" width="11.42578125" style="97" bestFit="1" customWidth="1"/>
    <col min="529" max="529" width="11.140625" style="97" bestFit="1" customWidth="1"/>
    <col min="530" max="530" width="8.28515625" style="97" bestFit="1" customWidth="1"/>
    <col min="531" max="531" width="14.28515625" style="97" bestFit="1" customWidth="1"/>
    <col min="532" max="532" width="12.5703125" style="97" bestFit="1" customWidth="1"/>
    <col min="533" max="533" width="6" style="97" customWidth="1"/>
    <col min="534" max="534" width="15.140625" style="97" bestFit="1" customWidth="1"/>
    <col min="535" max="535" width="14.42578125" style="97" bestFit="1" customWidth="1"/>
    <col min="536" max="536" width="14" style="97" bestFit="1" customWidth="1"/>
    <col min="537" max="537" width="11.140625" style="97" bestFit="1" customWidth="1"/>
    <col min="538" max="538" width="11.42578125" style="97" bestFit="1" customWidth="1"/>
    <col min="539" max="539" width="11.140625" style="97" bestFit="1" customWidth="1"/>
    <col min="540" max="540" width="6" style="97" bestFit="1" customWidth="1"/>
    <col min="541" max="541" width="14.28515625" style="97" bestFit="1" customWidth="1"/>
    <col min="542" max="542" width="12.5703125" style="97" bestFit="1" customWidth="1"/>
    <col min="543" max="768" width="9.140625" style="97"/>
    <col min="769" max="769" width="6" style="97" bestFit="1" customWidth="1"/>
    <col min="770" max="770" width="15.140625" style="97" bestFit="1" customWidth="1"/>
    <col min="771" max="771" width="11.140625" style="97" bestFit="1" customWidth="1"/>
    <col min="772" max="772" width="10.140625" style="97" bestFit="1" customWidth="1"/>
    <col min="773" max="773" width="11.140625" style="97" bestFit="1" customWidth="1"/>
    <col min="774" max="774" width="11.42578125" style="97" bestFit="1" customWidth="1"/>
    <col min="775" max="775" width="11.140625" style="97" bestFit="1" customWidth="1"/>
    <col min="776" max="776" width="6" style="97" bestFit="1" customWidth="1"/>
    <col min="777" max="777" width="14.28515625" style="97" bestFit="1" customWidth="1"/>
    <col min="778" max="778" width="12.5703125" style="97" bestFit="1" customWidth="1"/>
    <col min="779" max="779" width="6" style="97" bestFit="1" customWidth="1"/>
    <col min="780" max="780" width="15.140625" style="97" bestFit="1" customWidth="1"/>
    <col min="781" max="781" width="13" style="97" customWidth="1"/>
    <col min="782" max="782" width="12" style="97" customWidth="1"/>
    <col min="783" max="783" width="12.140625" style="97" bestFit="1" customWidth="1"/>
    <col min="784" max="784" width="11.42578125" style="97" bestFit="1" customWidth="1"/>
    <col min="785" max="785" width="11.140625" style="97" bestFit="1" customWidth="1"/>
    <col min="786" max="786" width="8.28515625" style="97" bestFit="1" customWidth="1"/>
    <col min="787" max="787" width="14.28515625" style="97" bestFit="1" customWidth="1"/>
    <col min="788" max="788" width="12.5703125" style="97" bestFit="1" customWidth="1"/>
    <col min="789" max="789" width="6" style="97" customWidth="1"/>
    <col min="790" max="790" width="15.140625" style="97" bestFit="1" customWidth="1"/>
    <col min="791" max="791" width="14.42578125" style="97" bestFit="1" customWidth="1"/>
    <col min="792" max="792" width="14" style="97" bestFit="1" customWidth="1"/>
    <col min="793" max="793" width="11.140625" style="97" bestFit="1" customWidth="1"/>
    <col min="794" max="794" width="11.42578125" style="97" bestFit="1" customWidth="1"/>
    <col min="795" max="795" width="11.140625" style="97" bestFit="1" customWidth="1"/>
    <col min="796" max="796" width="6" style="97" bestFit="1" customWidth="1"/>
    <col min="797" max="797" width="14.28515625" style="97" bestFit="1" customWidth="1"/>
    <col min="798" max="798" width="12.5703125" style="97" bestFit="1" customWidth="1"/>
    <col min="799" max="1024" width="9.140625" style="97"/>
    <col min="1025" max="1025" width="6" style="97" bestFit="1" customWidth="1"/>
    <col min="1026" max="1026" width="15.140625" style="97" bestFit="1" customWidth="1"/>
    <col min="1027" max="1027" width="11.140625" style="97" bestFit="1" customWidth="1"/>
    <col min="1028" max="1028" width="10.140625" style="97" bestFit="1" customWidth="1"/>
    <col min="1029" max="1029" width="11.140625" style="97" bestFit="1" customWidth="1"/>
    <col min="1030" max="1030" width="11.42578125" style="97" bestFit="1" customWidth="1"/>
    <col min="1031" max="1031" width="11.140625" style="97" bestFit="1" customWidth="1"/>
    <col min="1032" max="1032" width="6" style="97" bestFit="1" customWidth="1"/>
    <col min="1033" max="1033" width="14.28515625" style="97" bestFit="1" customWidth="1"/>
    <col min="1034" max="1034" width="12.5703125" style="97" bestFit="1" customWidth="1"/>
    <col min="1035" max="1035" width="6" style="97" bestFit="1" customWidth="1"/>
    <col min="1036" max="1036" width="15.140625" style="97" bestFit="1" customWidth="1"/>
    <col min="1037" max="1037" width="13" style="97" customWidth="1"/>
    <col min="1038" max="1038" width="12" style="97" customWidth="1"/>
    <col min="1039" max="1039" width="12.140625" style="97" bestFit="1" customWidth="1"/>
    <col min="1040" max="1040" width="11.42578125" style="97" bestFit="1" customWidth="1"/>
    <col min="1041" max="1041" width="11.140625" style="97" bestFit="1" customWidth="1"/>
    <col min="1042" max="1042" width="8.28515625" style="97" bestFit="1" customWidth="1"/>
    <col min="1043" max="1043" width="14.28515625" style="97" bestFit="1" customWidth="1"/>
    <col min="1044" max="1044" width="12.5703125" style="97" bestFit="1" customWidth="1"/>
    <col min="1045" max="1045" width="6" style="97" customWidth="1"/>
    <col min="1046" max="1046" width="15.140625" style="97" bestFit="1" customWidth="1"/>
    <col min="1047" max="1047" width="14.42578125" style="97" bestFit="1" customWidth="1"/>
    <col min="1048" max="1048" width="14" style="97" bestFit="1" customWidth="1"/>
    <col min="1049" max="1049" width="11.140625" style="97" bestFit="1" customWidth="1"/>
    <col min="1050" max="1050" width="11.42578125" style="97" bestFit="1" customWidth="1"/>
    <col min="1051" max="1051" width="11.140625" style="97" bestFit="1" customWidth="1"/>
    <col min="1052" max="1052" width="6" style="97" bestFit="1" customWidth="1"/>
    <col min="1053" max="1053" width="14.28515625" style="97" bestFit="1" customWidth="1"/>
    <col min="1054" max="1054" width="12.5703125" style="97" bestFit="1" customWidth="1"/>
    <col min="1055" max="1280" width="9.140625" style="97"/>
    <col min="1281" max="1281" width="6" style="97" bestFit="1" customWidth="1"/>
    <col min="1282" max="1282" width="15.140625" style="97" bestFit="1" customWidth="1"/>
    <col min="1283" max="1283" width="11.140625" style="97" bestFit="1" customWidth="1"/>
    <col min="1284" max="1284" width="10.140625" style="97" bestFit="1" customWidth="1"/>
    <col min="1285" max="1285" width="11.140625" style="97" bestFit="1" customWidth="1"/>
    <col min="1286" max="1286" width="11.42578125" style="97" bestFit="1" customWidth="1"/>
    <col min="1287" max="1287" width="11.140625" style="97" bestFit="1" customWidth="1"/>
    <col min="1288" max="1288" width="6" style="97" bestFit="1" customWidth="1"/>
    <col min="1289" max="1289" width="14.28515625" style="97" bestFit="1" customWidth="1"/>
    <col min="1290" max="1290" width="12.5703125" style="97" bestFit="1" customWidth="1"/>
    <col min="1291" max="1291" width="6" style="97" bestFit="1" customWidth="1"/>
    <col min="1292" max="1292" width="15.140625" style="97" bestFit="1" customWidth="1"/>
    <col min="1293" max="1293" width="13" style="97" customWidth="1"/>
    <col min="1294" max="1294" width="12" style="97" customWidth="1"/>
    <col min="1295" max="1295" width="12.140625" style="97" bestFit="1" customWidth="1"/>
    <col min="1296" max="1296" width="11.42578125" style="97" bestFit="1" customWidth="1"/>
    <col min="1297" max="1297" width="11.140625" style="97" bestFit="1" customWidth="1"/>
    <col min="1298" max="1298" width="8.28515625" style="97" bestFit="1" customWidth="1"/>
    <col min="1299" max="1299" width="14.28515625" style="97" bestFit="1" customWidth="1"/>
    <col min="1300" max="1300" width="12.5703125" style="97" bestFit="1" customWidth="1"/>
    <col min="1301" max="1301" width="6" style="97" customWidth="1"/>
    <col min="1302" max="1302" width="15.140625" style="97" bestFit="1" customWidth="1"/>
    <col min="1303" max="1303" width="14.42578125" style="97" bestFit="1" customWidth="1"/>
    <col min="1304" max="1304" width="14" style="97" bestFit="1" customWidth="1"/>
    <col min="1305" max="1305" width="11.140625" style="97" bestFit="1" customWidth="1"/>
    <col min="1306" max="1306" width="11.42578125" style="97" bestFit="1" customWidth="1"/>
    <col min="1307" max="1307" width="11.140625" style="97" bestFit="1" customWidth="1"/>
    <col min="1308" max="1308" width="6" style="97" bestFit="1" customWidth="1"/>
    <col min="1309" max="1309" width="14.28515625" style="97" bestFit="1" customWidth="1"/>
    <col min="1310" max="1310" width="12.5703125" style="97" bestFit="1" customWidth="1"/>
    <col min="1311" max="1536" width="9.140625" style="97"/>
    <col min="1537" max="1537" width="6" style="97" bestFit="1" customWidth="1"/>
    <col min="1538" max="1538" width="15.140625" style="97" bestFit="1" customWidth="1"/>
    <col min="1539" max="1539" width="11.140625" style="97" bestFit="1" customWidth="1"/>
    <col min="1540" max="1540" width="10.140625" style="97" bestFit="1" customWidth="1"/>
    <col min="1541" max="1541" width="11.140625" style="97" bestFit="1" customWidth="1"/>
    <col min="1542" max="1542" width="11.42578125" style="97" bestFit="1" customWidth="1"/>
    <col min="1543" max="1543" width="11.140625" style="97" bestFit="1" customWidth="1"/>
    <col min="1544" max="1544" width="6" style="97" bestFit="1" customWidth="1"/>
    <col min="1545" max="1545" width="14.28515625" style="97" bestFit="1" customWidth="1"/>
    <col min="1546" max="1546" width="12.5703125" style="97" bestFit="1" customWidth="1"/>
    <col min="1547" max="1547" width="6" style="97" bestFit="1" customWidth="1"/>
    <col min="1548" max="1548" width="15.140625" style="97" bestFit="1" customWidth="1"/>
    <col min="1549" max="1549" width="13" style="97" customWidth="1"/>
    <col min="1550" max="1550" width="12" style="97" customWidth="1"/>
    <col min="1551" max="1551" width="12.140625" style="97" bestFit="1" customWidth="1"/>
    <col min="1552" max="1552" width="11.42578125" style="97" bestFit="1" customWidth="1"/>
    <col min="1553" max="1553" width="11.140625" style="97" bestFit="1" customWidth="1"/>
    <col min="1554" max="1554" width="8.28515625" style="97" bestFit="1" customWidth="1"/>
    <col min="1555" max="1555" width="14.28515625" style="97" bestFit="1" customWidth="1"/>
    <col min="1556" max="1556" width="12.5703125" style="97" bestFit="1" customWidth="1"/>
    <col min="1557" max="1557" width="6" style="97" customWidth="1"/>
    <col min="1558" max="1558" width="15.140625" style="97" bestFit="1" customWidth="1"/>
    <col min="1559" max="1559" width="14.42578125" style="97" bestFit="1" customWidth="1"/>
    <col min="1560" max="1560" width="14" style="97" bestFit="1" customWidth="1"/>
    <col min="1561" max="1561" width="11.140625" style="97" bestFit="1" customWidth="1"/>
    <col min="1562" max="1562" width="11.42578125" style="97" bestFit="1" customWidth="1"/>
    <col min="1563" max="1563" width="11.140625" style="97" bestFit="1" customWidth="1"/>
    <col min="1564" max="1564" width="6" style="97" bestFit="1" customWidth="1"/>
    <col min="1565" max="1565" width="14.28515625" style="97" bestFit="1" customWidth="1"/>
    <col min="1566" max="1566" width="12.5703125" style="97" bestFit="1" customWidth="1"/>
    <col min="1567" max="1792" width="9.140625" style="97"/>
    <col min="1793" max="1793" width="6" style="97" bestFit="1" customWidth="1"/>
    <col min="1794" max="1794" width="15.140625" style="97" bestFit="1" customWidth="1"/>
    <col min="1795" max="1795" width="11.140625" style="97" bestFit="1" customWidth="1"/>
    <col min="1796" max="1796" width="10.140625" style="97" bestFit="1" customWidth="1"/>
    <col min="1797" max="1797" width="11.140625" style="97" bestFit="1" customWidth="1"/>
    <col min="1798" max="1798" width="11.42578125" style="97" bestFit="1" customWidth="1"/>
    <col min="1799" max="1799" width="11.140625" style="97" bestFit="1" customWidth="1"/>
    <col min="1800" max="1800" width="6" style="97" bestFit="1" customWidth="1"/>
    <col min="1801" max="1801" width="14.28515625" style="97" bestFit="1" customWidth="1"/>
    <col min="1802" max="1802" width="12.5703125" style="97" bestFit="1" customWidth="1"/>
    <col min="1803" max="1803" width="6" style="97" bestFit="1" customWidth="1"/>
    <col min="1804" max="1804" width="15.140625" style="97" bestFit="1" customWidth="1"/>
    <col min="1805" max="1805" width="13" style="97" customWidth="1"/>
    <col min="1806" max="1806" width="12" style="97" customWidth="1"/>
    <col min="1807" max="1807" width="12.140625" style="97" bestFit="1" customWidth="1"/>
    <col min="1808" max="1808" width="11.42578125" style="97" bestFit="1" customWidth="1"/>
    <col min="1809" max="1809" width="11.140625" style="97" bestFit="1" customWidth="1"/>
    <col min="1810" max="1810" width="8.28515625" style="97" bestFit="1" customWidth="1"/>
    <col min="1811" max="1811" width="14.28515625" style="97" bestFit="1" customWidth="1"/>
    <col min="1812" max="1812" width="12.5703125" style="97" bestFit="1" customWidth="1"/>
    <col min="1813" max="1813" width="6" style="97" customWidth="1"/>
    <col min="1814" max="1814" width="15.140625" style="97" bestFit="1" customWidth="1"/>
    <col min="1815" max="1815" width="14.42578125" style="97" bestFit="1" customWidth="1"/>
    <col min="1816" max="1816" width="14" style="97" bestFit="1" customWidth="1"/>
    <col min="1817" max="1817" width="11.140625" style="97" bestFit="1" customWidth="1"/>
    <col min="1818" max="1818" width="11.42578125" style="97" bestFit="1" customWidth="1"/>
    <col min="1819" max="1819" width="11.140625" style="97" bestFit="1" customWidth="1"/>
    <col min="1820" max="1820" width="6" style="97" bestFit="1" customWidth="1"/>
    <col min="1821" max="1821" width="14.28515625" style="97" bestFit="1" customWidth="1"/>
    <col min="1822" max="1822" width="12.5703125" style="97" bestFit="1" customWidth="1"/>
    <col min="1823" max="2048" width="9.140625" style="97"/>
    <col min="2049" max="2049" width="6" style="97" bestFit="1" customWidth="1"/>
    <col min="2050" max="2050" width="15.140625" style="97" bestFit="1" customWidth="1"/>
    <col min="2051" max="2051" width="11.140625" style="97" bestFit="1" customWidth="1"/>
    <col min="2052" max="2052" width="10.140625" style="97" bestFit="1" customWidth="1"/>
    <col min="2053" max="2053" width="11.140625" style="97" bestFit="1" customWidth="1"/>
    <col min="2054" max="2054" width="11.42578125" style="97" bestFit="1" customWidth="1"/>
    <col min="2055" max="2055" width="11.140625" style="97" bestFit="1" customWidth="1"/>
    <col min="2056" max="2056" width="6" style="97" bestFit="1" customWidth="1"/>
    <col min="2057" max="2057" width="14.28515625" style="97" bestFit="1" customWidth="1"/>
    <col min="2058" max="2058" width="12.5703125" style="97" bestFit="1" customWidth="1"/>
    <col min="2059" max="2059" width="6" style="97" bestFit="1" customWidth="1"/>
    <col min="2060" max="2060" width="15.140625" style="97" bestFit="1" customWidth="1"/>
    <col min="2061" max="2061" width="13" style="97" customWidth="1"/>
    <col min="2062" max="2062" width="12" style="97" customWidth="1"/>
    <col min="2063" max="2063" width="12.140625" style="97" bestFit="1" customWidth="1"/>
    <col min="2064" max="2064" width="11.42578125" style="97" bestFit="1" customWidth="1"/>
    <col min="2065" max="2065" width="11.140625" style="97" bestFit="1" customWidth="1"/>
    <col min="2066" max="2066" width="8.28515625" style="97" bestFit="1" customWidth="1"/>
    <col min="2067" max="2067" width="14.28515625" style="97" bestFit="1" customWidth="1"/>
    <col min="2068" max="2068" width="12.5703125" style="97" bestFit="1" customWidth="1"/>
    <col min="2069" max="2069" width="6" style="97" customWidth="1"/>
    <col min="2070" max="2070" width="15.140625" style="97" bestFit="1" customWidth="1"/>
    <col min="2071" max="2071" width="14.42578125" style="97" bestFit="1" customWidth="1"/>
    <col min="2072" max="2072" width="14" style="97" bestFit="1" customWidth="1"/>
    <col min="2073" max="2073" width="11.140625" style="97" bestFit="1" customWidth="1"/>
    <col min="2074" max="2074" width="11.42578125" style="97" bestFit="1" customWidth="1"/>
    <col min="2075" max="2075" width="11.140625" style="97" bestFit="1" customWidth="1"/>
    <col min="2076" max="2076" width="6" style="97" bestFit="1" customWidth="1"/>
    <col min="2077" max="2077" width="14.28515625" style="97" bestFit="1" customWidth="1"/>
    <col min="2078" max="2078" width="12.5703125" style="97" bestFit="1" customWidth="1"/>
    <col min="2079" max="2304" width="9.140625" style="97"/>
    <col min="2305" max="2305" width="6" style="97" bestFit="1" customWidth="1"/>
    <col min="2306" max="2306" width="15.140625" style="97" bestFit="1" customWidth="1"/>
    <col min="2307" max="2307" width="11.140625" style="97" bestFit="1" customWidth="1"/>
    <col min="2308" max="2308" width="10.140625" style="97" bestFit="1" customWidth="1"/>
    <col min="2309" max="2309" width="11.140625" style="97" bestFit="1" customWidth="1"/>
    <col min="2310" max="2310" width="11.42578125" style="97" bestFit="1" customWidth="1"/>
    <col min="2311" max="2311" width="11.140625" style="97" bestFit="1" customWidth="1"/>
    <col min="2312" max="2312" width="6" style="97" bestFit="1" customWidth="1"/>
    <col min="2313" max="2313" width="14.28515625" style="97" bestFit="1" customWidth="1"/>
    <col min="2314" max="2314" width="12.5703125" style="97" bestFit="1" customWidth="1"/>
    <col min="2315" max="2315" width="6" style="97" bestFit="1" customWidth="1"/>
    <col min="2316" max="2316" width="15.140625" style="97" bestFit="1" customWidth="1"/>
    <col min="2317" max="2317" width="13" style="97" customWidth="1"/>
    <col min="2318" max="2318" width="12" style="97" customWidth="1"/>
    <col min="2319" max="2319" width="12.140625" style="97" bestFit="1" customWidth="1"/>
    <col min="2320" max="2320" width="11.42578125" style="97" bestFit="1" customWidth="1"/>
    <col min="2321" max="2321" width="11.140625" style="97" bestFit="1" customWidth="1"/>
    <col min="2322" max="2322" width="8.28515625" style="97" bestFit="1" customWidth="1"/>
    <col min="2323" max="2323" width="14.28515625" style="97" bestFit="1" customWidth="1"/>
    <col min="2324" max="2324" width="12.5703125" style="97" bestFit="1" customWidth="1"/>
    <col min="2325" max="2325" width="6" style="97" customWidth="1"/>
    <col min="2326" max="2326" width="15.140625" style="97" bestFit="1" customWidth="1"/>
    <col min="2327" max="2327" width="14.42578125" style="97" bestFit="1" customWidth="1"/>
    <col min="2328" max="2328" width="14" style="97" bestFit="1" customWidth="1"/>
    <col min="2329" max="2329" width="11.140625" style="97" bestFit="1" customWidth="1"/>
    <col min="2330" max="2330" width="11.42578125" style="97" bestFit="1" customWidth="1"/>
    <col min="2331" max="2331" width="11.140625" style="97" bestFit="1" customWidth="1"/>
    <col min="2332" max="2332" width="6" style="97" bestFit="1" customWidth="1"/>
    <col min="2333" max="2333" width="14.28515625" style="97" bestFit="1" customWidth="1"/>
    <col min="2334" max="2334" width="12.5703125" style="97" bestFit="1" customWidth="1"/>
    <col min="2335" max="2560" width="9.140625" style="97"/>
    <col min="2561" max="2561" width="6" style="97" bestFit="1" customWidth="1"/>
    <col min="2562" max="2562" width="15.140625" style="97" bestFit="1" customWidth="1"/>
    <col min="2563" max="2563" width="11.140625" style="97" bestFit="1" customWidth="1"/>
    <col min="2564" max="2564" width="10.140625" style="97" bestFit="1" customWidth="1"/>
    <col min="2565" max="2565" width="11.140625" style="97" bestFit="1" customWidth="1"/>
    <col min="2566" max="2566" width="11.42578125" style="97" bestFit="1" customWidth="1"/>
    <col min="2567" max="2567" width="11.140625" style="97" bestFit="1" customWidth="1"/>
    <col min="2568" max="2568" width="6" style="97" bestFit="1" customWidth="1"/>
    <col min="2569" max="2569" width="14.28515625" style="97" bestFit="1" customWidth="1"/>
    <col min="2570" max="2570" width="12.5703125" style="97" bestFit="1" customWidth="1"/>
    <col min="2571" max="2571" width="6" style="97" bestFit="1" customWidth="1"/>
    <col min="2572" max="2572" width="15.140625" style="97" bestFit="1" customWidth="1"/>
    <col min="2573" max="2573" width="13" style="97" customWidth="1"/>
    <col min="2574" max="2574" width="12" style="97" customWidth="1"/>
    <col min="2575" max="2575" width="12.140625" style="97" bestFit="1" customWidth="1"/>
    <col min="2576" max="2576" width="11.42578125" style="97" bestFit="1" customWidth="1"/>
    <col min="2577" max="2577" width="11.140625" style="97" bestFit="1" customWidth="1"/>
    <col min="2578" max="2578" width="8.28515625" style="97" bestFit="1" customWidth="1"/>
    <col min="2579" max="2579" width="14.28515625" style="97" bestFit="1" customWidth="1"/>
    <col min="2580" max="2580" width="12.5703125" style="97" bestFit="1" customWidth="1"/>
    <col min="2581" max="2581" width="6" style="97" customWidth="1"/>
    <col min="2582" max="2582" width="15.140625" style="97" bestFit="1" customWidth="1"/>
    <col min="2583" max="2583" width="14.42578125" style="97" bestFit="1" customWidth="1"/>
    <col min="2584" max="2584" width="14" style="97" bestFit="1" customWidth="1"/>
    <col min="2585" max="2585" width="11.140625" style="97" bestFit="1" customWidth="1"/>
    <col min="2586" max="2586" width="11.42578125" style="97" bestFit="1" customWidth="1"/>
    <col min="2587" max="2587" width="11.140625" style="97" bestFit="1" customWidth="1"/>
    <col min="2588" max="2588" width="6" style="97" bestFit="1" customWidth="1"/>
    <col min="2589" max="2589" width="14.28515625" style="97" bestFit="1" customWidth="1"/>
    <col min="2590" max="2590" width="12.5703125" style="97" bestFit="1" customWidth="1"/>
    <col min="2591" max="2816" width="9.140625" style="97"/>
    <col min="2817" max="2817" width="6" style="97" bestFit="1" customWidth="1"/>
    <col min="2818" max="2818" width="15.140625" style="97" bestFit="1" customWidth="1"/>
    <col min="2819" max="2819" width="11.140625" style="97" bestFit="1" customWidth="1"/>
    <col min="2820" max="2820" width="10.140625" style="97" bestFit="1" customWidth="1"/>
    <col min="2821" max="2821" width="11.140625" style="97" bestFit="1" customWidth="1"/>
    <col min="2822" max="2822" width="11.42578125" style="97" bestFit="1" customWidth="1"/>
    <col min="2823" max="2823" width="11.140625" style="97" bestFit="1" customWidth="1"/>
    <col min="2824" max="2824" width="6" style="97" bestFit="1" customWidth="1"/>
    <col min="2825" max="2825" width="14.28515625" style="97" bestFit="1" customWidth="1"/>
    <col min="2826" max="2826" width="12.5703125" style="97" bestFit="1" customWidth="1"/>
    <col min="2827" max="2827" width="6" style="97" bestFit="1" customWidth="1"/>
    <col min="2828" max="2828" width="15.140625" style="97" bestFit="1" customWidth="1"/>
    <col min="2829" max="2829" width="13" style="97" customWidth="1"/>
    <col min="2830" max="2830" width="12" style="97" customWidth="1"/>
    <col min="2831" max="2831" width="12.140625" style="97" bestFit="1" customWidth="1"/>
    <col min="2832" max="2832" width="11.42578125" style="97" bestFit="1" customWidth="1"/>
    <col min="2833" max="2833" width="11.140625" style="97" bestFit="1" customWidth="1"/>
    <col min="2834" max="2834" width="8.28515625" style="97" bestFit="1" customWidth="1"/>
    <col min="2835" max="2835" width="14.28515625" style="97" bestFit="1" customWidth="1"/>
    <col min="2836" max="2836" width="12.5703125" style="97" bestFit="1" customWidth="1"/>
    <col min="2837" max="2837" width="6" style="97" customWidth="1"/>
    <col min="2838" max="2838" width="15.140625" style="97" bestFit="1" customWidth="1"/>
    <col min="2839" max="2839" width="14.42578125" style="97" bestFit="1" customWidth="1"/>
    <col min="2840" max="2840" width="14" style="97" bestFit="1" customWidth="1"/>
    <col min="2841" max="2841" width="11.140625" style="97" bestFit="1" customWidth="1"/>
    <col min="2842" max="2842" width="11.42578125" style="97" bestFit="1" customWidth="1"/>
    <col min="2843" max="2843" width="11.140625" style="97" bestFit="1" customWidth="1"/>
    <col min="2844" max="2844" width="6" style="97" bestFit="1" customWidth="1"/>
    <col min="2845" max="2845" width="14.28515625" style="97" bestFit="1" customWidth="1"/>
    <col min="2846" max="2846" width="12.5703125" style="97" bestFit="1" customWidth="1"/>
    <col min="2847" max="3072" width="9.140625" style="97"/>
    <col min="3073" max="3073" width="6" style="97" bestFit="1" customWidth="1"/>
    <col min="3074" max="3074" width="15.140625" style="97" bestFit="1" customWidth="1"/>
    <col min="3075" max="3075" width="11.140625" style="97" bestFit="1" customWidth="1"/>
    <col min="3076" max="3076" width="10.140625" style="97" bestFit="1" customWidth="1"/>
    <col min="3077" max="3077" width="11.140625" style="97" bestFit="1" customWidth="1"/>
    <col min="3078" max="3078" width="11.42578125" style="97" bestFit="1" customWidth="1"/>
    <col min="3079" max="3079" width="11.140625" style="97" bestFit="1" customWidth="1"/>
    <col min="3080" max="3080" width="6" style="97" bestFit="1" customWidth="1"/>
    <col min="3081" max="3081" width="14.28515625" style="97" bestFit="1" customWidth="1"/>
    <col min="3082" max="3082" width="12.5703125" style="97" bestFit="1" customWidth="1"/>
    <col min="3083" max="3083" width="6" style="97" bestFit="1" customWidth="1"/>
    <col min="3084" max="3084" width="15.140625" style="97" bestFit="1" customWidth="1"/>
    <col min="3085" max="3085" width="13" style="97" customWidth="1"/>
    <col min="3086" max="3086" width="12" style="97" customWidth="1"/>
    <col min="3087" max="3087" width="12.140625" style="97" bestFit="1" customWidth="1"/>
    <col min="3088" max="3088" width="11.42578125" style="97" bestFit="1" customWidth="1"/>
    <col min="3089" max="3089" width="11.140625" style="97" bestFit="1" customWidth="1"/>
    <col min="3090" max="3090" width="8.28515625" style="97" bestFit="1" customWidth="1"/>
    <col min="3091" max="3091" width="14.28515625" style="97" bestFit="1" customWidth="1"/>
    <col min="3092" max="3092" width="12.5703125" style="97" bestFit="1" customWidth="1"/>
    <col min="3093" max="3093" width="6" style="97" customWidth="1"/>
    <col min="3094" max="3094" width="15.140625" style="97" bestFit="1" customWidth="1"/>
    <col min="3095" max="3095" width="14.42578125" style="97" bestFit="1" customWidth="1"/>
    <col min="3096" max="3096" width="14" style="97" bestFit="1" customWidth="1"/>
    <col min="3097" max="3097" width="11.140625" style="97" bestFit="1" customWidth="1"/>
    <col min="3098" max="3098" width="11.42578125" style="97" bestFit="1" customWidth="1"/>
    <col min="3099" max="3099" width="11.140625" style="97" bestFit="1" customWidth="1"/>
    <col min="3100" max="3100" width="6" style="97" bestFit="1" customWidth="1"/>
    <col min="3101" max="3101" width="14.28515625" style="97" bestFit="1" customWidth="1"/>
    <col min="3102" max="3102" width="12.5703125" style="97" bestFit="1" customWidth="1"/>
    <col min="3103" max="3328" width="9.140625" style="97"/>
    <col min="3329" max="3329" width="6" style="97" bestFit="1" customWidth="1"/>
    <col min="3330" max="3330" width="15.140625" style="97" bestFit="1" customWidth="1"/>
    <col min="3331" max="3331" width="11.140625" style="97" bestFit="1" customWidth="1"/>
    <col min="3332" max="3332" width="10.140625" style="97" bestFit="1" customWidth="1"/>
    <col min="3333" max="3333" width="11.140625" style="97" bestFit="1" customWidth="1"/>
    <col min="3334" max="3334" width="11.42578125" style="97" bestFit="1" customWidth="1"/>
    <col min="3335" max="3335" width="11.140625" style="97" bestFit="1" customWidth="1"/>
    <col min="3336" max="3336" width="6" style="97" bestFit="1" customWidth="1"/>
    <col min="3337" max="3337" width="14.28515625" style="97" bestFit="1" customWidth="1"/>
    <col min="3338" max="3338" width="12.5703125" style="97" bestFit="1" customWidth="1"/>
    <col min="3339" max="3339" width="6" style="97" bestFit="1" customWidth="1"/>
    <col min="3340" max="3340" width="15.140625" style="97" bestFit="1" customWidth="1"/>
    <col min="3341" max="3341" width="13" style="97" customWidth="1"/>
    <col min="3342" max="3342" width="12" style="97" customWidth="1"/>
    <col min="3343" max="3343" width="12.140625" style="97" bestFit="1" customWidth="1"/>
    <col min="3344" max="3344" width="11.42578125" style="97" bestFit="1" customWidth="1"/>
    <col min="3345" max="3345" width="11.140625" style="97" bestFit="1" customWidth="1"/>
    <col min="3346" max="3346" width="8.28515625" style="97" bestFit="1" customWidth="1"/>
    <col min="3347" max="3347" width="14.28515625" style="97" bestFit="1" customWidth="1"/>
    <col min="3348" max="3348" width="12.5703125" style="97" bestFit="1" customWidth="1"/>
    <col min="3349" max="3349" width="6" style="97" customWidth="1"/>
    <col min="3350" max="3350" width="15.140625" style="97" bestFit="1" customWidth="1"/>
    <col min="3351" max="3351" width="14.42578125" style="97" bestFit="1" customWidth="1"/>
    <col min="3352" max="3352" width="14" style="97" bestFit="1" customWidth="1"/>
    <col min="3353" max="3353" width="11.140625" style="97" bestFit="1" customWidth="1"/>
    <col min="3354" max="3354" width="11.42578125" style="97" bestFit="1" customWidth="1"/>
    <col min="3355" max="3355" width="11.140625" style="97" bestFit="1" customWidth="1"/>
    <col min="3356" max="3356" width="6" style="97" bestFit="1" customWidth="1"/>
    <col min="3357" max="3357" width="14.28515625" style="97" bestFit="1" customWidth="1"/>
    <col min="3358" max="3358" width="12.5703125" style="97" bestFit="1" customWidth="1"/>
    <col min="3359" max="3584" width="9.140625" style="97"/>
    <col min="3585" max="3585" width="6" style="97" bestFit="1" customWidth="1"/>
    <col min="3586" max="3586" width="15.140625" style="97" bestFit="1" customWidth="1"/>
    <col min="3587" max="3587" width="11.140625" style="97" bestFit="1" customWidth="1"/>
    <col min="3588" max="3588" width="10.140625" style="97" bestFit="1" customWidth="1"/>
    <col min="3589" max="3589" width="11.140625" style="97" bestFit="1" customWidth="1"/>
    <col min="3590" max="3590" width="11.42578125" style="97" bestFit="1" customWidth="1"/>
    <col min="3591" max="3591" width="11.140625" style="97" bestFit="1" customWidth="1"/>
    <col min="3592" max="3592" width="6" style="97" bestFit="1" customWidth="1"/>
    <col min="3593" max="3593" width="14.28515625" style="97" bestFit="1" customWidth="1"/>
    <col min="3594" max="3594" width="12.5703125" style="97" bestFit="1" customWidth="1"/>
    <col min="3595" max="3595" width="6" style="97" bestFit="1" customWidth="1"/>
    <col min="3596" max="3596" width="15.140625" style="97" bestFit="1" customWidth="1"/>
    <col min="3597" max="3597" width="13" style="97" customWidth="1"/>
    <col min="3598" max="3598" width="12" style="97" customWidth="1"/>
    <col min="3599" max="3599" width="12.140625" style="97" bestFit="1" customWidth="1"/>
    <col min="3600" max="3600" width="11.42578125" style="97" bestFit="1" customWidth="1"/>
    <col min="3601" max="3601" width="11.140625" style="97" bestFit="1" customWidth="1"/>
    <col min="3602" max="3602" width="8.28515625" style="97" bestFit="1" customWidth="1"/>
    <col min="3603" max="3603" width="14.28515625" style="97" bestFit="1" customWidth="1"/>
    <col min="3604" max="3604" width="12.5703125" style="97" bestFit="1" customWidth="1"/>
    <col min="3605" max="3605" width="6" style="97" customWidth="1"/>
    <col min="3606" max="3606" width="15.140625" style="97" bestFit="1" customWidth="1"/>
    <col min="3607" max="3607" width="14.42578125" style="97" bestFit="1" customWidth="1"/>
    <col min="3608" max="3608" width="14" style="97" bestFit="1" customWidth="1"/>
    <col min="3609" max="3609" width="11.140625" style="97" bestFit="1" customWidth="1"/>
    <col min="3610" max="3610" width="11.42578125" style="97" bestFit="1" customWidth="1"/>
    <col min="3611" max="3611" width="11.140625" style="97" bestFit="1" customWidth="1"/>
    <col min="3612" max="3612" width="6" style="97" bestFit="1" customWidth="1"/>
    <col min="3613" max="3613" width="14.28515625" style="97" bestFit="1" customWidth="1"/>
    <col min="3614" max="3614" width="12.5703125" style="97" bestFit="1" customWidth="1"/>
    <col min="3615" max="3840" width="9.140625" style="97"/>
    <col min="3841" max="3841" width="6" style="97" bestFit="1" customWidth="1"/>
    <col min="3842" max="3842" width="15.140625" style="97" bestFit="1" customWidth="1"/>
    <col min="3843" max="3843" width="11.140625" style="97" bestFit="1" customWidth="1"/>
    <col min="3844" max="3844" width="10.140625" style="97" bestFit="1" customWidth="1"/>
    <col min="3845" max="3845" width="11.140625" style="97" bestFit="1" customWidth="1"/>
    <col min="3846" max="3846" width="11.42578125" style="97" bestFit="1" customWidth="1"/>
    <col min="3847" max="3847" width="11.140625" style="97" bestFit="1" customWidth="1"/>
    <col min="3848" max="3848" width="6" style="97" bestFit="1" customWidth="1"/>
    <col min="3849" max="3849" width="14.28515625" style="97" bestFit="1" customWidth="1"/>
    <col min="3850" max="3850" width="12.5703125" style="97" bestFit="1" customWidth="1"/>
    <col min="3851" max="3851" width="6" style="97" bestFit="1" customWidth="1"/>
    <col min="3852" max="3852" width="15.140625" style="97" bestFit="1" customWidth="1"/>
    <col min="3853" max="3853" width="13" style="97" customWidth="1"/>
    <col min="3854" max="3854" width="12" style="97" customWidth="1"/>
    <col min="3855" max="3855" width="12.140625" style="97" bestFit="1" customWidth="1"/>
    <col min="3856" max="3856" width="11.42578125" style="97" bestFit="1" customWidth="1"/>
    <col min="3857" max="3857" width="11.140625" style="97" bestFit="1" customWidth="1"/>
    <col min="3858" max="3858" width="8.28515625" style="97" bestFit="1" customWidth="1"/>
    <col min="3859" max="3859" width="14.28515625" style="97" bestFit="1" customWidth="1"/>
    <col min="3860" max="3860" width="12.5703125" style="97" bestFit="1" customWidth="1"/>
    <col min="3861" max="3861" width="6" style="97" customWidth="1"/>
    <col min="3862" max="3862" width="15.140625" style="97" bestFit="1" customWidth="1"/>
    <col min="3863" max="3863" width="14.42578125" style="97" bestFit="1" customWidth="1"/>
    <col min="3864" max="3864" width="14" style="97" bestFit="1" customWidth="1"/>
    <col min="3865" max="3865" width="11.140625" style="97" bestFit="1" customWidth="1"/>
    <col min="3866" max="3866" width="11.42578125" style="97" bestFit="1" customWidth="1"/>
    <col min="3867" max="3867" width="11.140625" style="97" bestFit="1" customWidth="1"/>
    <col min="3868" max="3868" width="6" style="97" bestFit="1" customWidth="1"/>
    <col min="3869" max="3869" width="14.28515625" style="97" bestFit="1" customWidth="1"/>
    <col min="3870" max="3870" width="12.5703125" style="97" bestFit="1" customWidth="1"/>
    <col min="3871" max="4096" width="9.140625" style="97"/>
    <col min="4097" max="4097" width="6" style="97" bestFit="1" customWidth="1"/>
    <col min="4098" max="4098" width="15.140625" style="97" bestFit="1" customWidth="1"/>
    <col min="4099" max="4099" width="11.140625" style="97" bestFit="1" customWidth="1"/>
    <col min="4100" max="4100" width="10.140625" style="97" bestFit="1" customWidth="1"/>
    <col min="4101" max="4101" width="11.140625" style="97" bestFit="1" customWidth="1"/>
    <col min="4102" max="4102" width="11.42578125" style="97" bestFit="1" customWidth="1"/>
    <col min="4103" max="4103" width="11.140625" style="97" bestFit="1" customWidth="1"/>
    <col min="4104" max="4104" width="6" style="97" bestFit="1" customWidth="1"/>
    <col min="4105" max="4105" width="14.28515625" style="97" bestFit="1" customWidth="1"/>
    <col min="4106" max="4106" width="12.5703125" style="97" bestFit="1" customWidth="1"/>
    <col min="4107" max="4107" width="6" style="97" bestFit="1" customWidth="1"/>
    <col min="4108" max="4108" width="15.140625" style="97" bestFit="1" customWidth="1"/>
    <col min="4109" max="4109" width="13" style="97" customWidth="1"/>
    <col min="4110" max="4110" width="12" style="97" customWidth="1"/>
    <col min="4111" max="4111" width="12.140625" style="97" bestFit="1" customWidth="1"/>
    <col min="4112" max="4112" width="11.42578125" style="97" bestFit="1" customWidth="1"/>
    <col min="4113" max="4113" width="11.140625" style="97" bestFit="1" customWidth="1"/>
    <col min="4114" max="4114" width="8.28515625" style="97" bestFit="1" customWidth="1"/>
    <col min="4115" max="4115" width="14.28515625" style="97" bestFit="1" customWidth="1"/>
    <col min="4116" max="4116" width="12.5703125" style="97" bestFit="1" customWidth="1"/>
    <col min="4117" max="4117" width="6" style="97" customWidth="1"/>
    <col min="4118" max="4118" width="15.140625" style="97" bestFit="1" customWidth="1"/>
    <col min="4119" max="4119" width="14.42578125" style="97" bestFit="1" customWidth="1"/>
    <col min="4120" max="4120" width="14" style="97" bestFit="1" customWidth="1"/>
    <col min="4121" max="4121" width="11.140625" style="97" bestFit="1" customWidth="1"/>
    <col min="4122" max="4122" width="11.42578125" style="97" bestFit="1" customWidth="1"/>
    <col min="4123" max="4123" width="11.140625" style="97" bestFit="1" customWidth="1"/>
    <col min="4124" max="4124" width="6" style="97" bestFit="1" customWidth="1"/>
    <col min="4125" max="4125" width="14.28515625" style="97" bestFit="1" customWidth="1"/>
    <col min="4126" max="4126" width="12.5703125" style="97" bestFit="1" customWidth="1"/>
    <col min="4127" max="4352" width="9.140625" style="97"/>
    <col min="4353" max="4353" width="6" style="97" bestFit="1" customWidth="1"/>
    <col min="4354" max="4354" width="15.140625" style="97" bestFit="1" customWidth="1"/>
    <col min="4355" max="4355" width="11.140625" style="97" bestFit="1" customWidth="1"/>
    <col min="4356" max="4356" width="10.140625" style="97" bestFit="1" customWidth="1"/>
    <col min="4357" max="4357" width="11.140625" style="97" bestFit="1" customWidth="1"/>
    <col min="4358" max="4358" width="11.42578125" style="97" bestFit="1" customWidth="1"/>
    <col min="4359" max="4359" width="11.140625" style="97" bestFit="1" customWidth="1"/>
    <col min="4360" max="4360" width="6" style="97" bestFit="1" customWidth="1"/>
    <col min="4361" max="4361" width="14.28515625" style="97" bestFit="1" customWidth="1"/>
    <col min="4362" max="4362" width="12.5703125" style="97" bestFit="1" customWidth="1"/>
    <col min="4363" max="4363" width="6" style="97" bestFit="1" customWidth="1"/>
    <col min="4364" max="4364" width="15.140625" style="97" bestFit="1" customWidth="1"/>
    <col min="4365" max="4365" width="13" style="97" customWidth="1"/>
    <col min="4366" max="4366" width="12" style="97" customWidth="1"/>
    <col min="4367" max="4367" width="12.140625" style="97" bestFit="1" customWidth="1"/>
    <col min="4368" max="4368" width="11.42578125" style="97" bestFit="1" customWidth="1"/>
    <col min="4369" max="4369" width="11.140625" style="97" bestFit="1" customWidth="1"/>
    <col min="4370" max="4370" width="8.28515625" style="97" bestFit="1" customWidth="1"/>
    <col min="4371" max="4371" width="14.28515625" style="97" bestFit="1" customWidth="1"/>
    <col min="4372" max="4372" width="12.5703125" style="97" bestFit="1" customWidth="1"/>
    <col min="4373" max="4373" width="6" style="97" customWidth="1"/>
    <col min="4374" max="4374" width="15.140625" style="97" bestFit="1" customWidth="1"/>
    <col min="4375" max="4375" width="14.42578125" style="97" bestFit="1" customWidth="1"/>
    <col min="4376" max="4376" width="14" style="97" bestFit="1" customWidth="1"/>
    <col min="4377" max="4377" width="11.140625" style="97" bestFit="1" customWidth="1"/>
    <col min="4378" max="4378" width="11.42578125" style="97" bestFit="1" customWidth="1"/>
    <col min="4379" max="4379" width="11.140625" style="97" bestFit="1" customWidth="1"/>
    <col min="4380" max="4380" width="6" style="97" bestFit="1" customWidth="1"/>
    <col min="4381" max="4381" width="14.28515625" style="97" bestFit="1" customWidth="1"/>
    <col min="4382" max="4382" width="12.5703125" style="97" bestFit="1" customWidth="1"/>
    <col min="4383" max="4608" width="9.140625" style="97"/>
    <col min="4609" max="4609" width="6" style="97" bestFit="1" customWidth="1"/>
    <col min="4610" max="4610" width="15.140625" style="97" bestFit="1" customWidth="1"/>
    <col min="4611" max="4611" width="11.140625" style="97" bestFit="1" customWidth="1"/>
    <col min="4612" max="4612" width="10.140625" style="97" bestFit="1" customWidth="1"/>
    <col min="4613" max="4613" width="11.140625" style="97" bestFit="1" customWidth="1"/>
    <col min="4614" max="4614" width="11.42578125" style="97" bestFit="1" customWidth="1"/>
    <col min="4615" max="4615" width="11.140625" style="97" bestFit="1" customWidth="1"/>
    <col min="4616" max="4616" width="6" style="97" bestFit="1" customWidth="1"/>
    <col min="4617" max="4617" width="14.28515625" style="97" bestFit="1" customWidth="1"/>
    <col min="4618" max="4618" width="12.5703125" style="97" bestFit="1" customWidth="1"/>
    <col min="4619" max="4619" width="6" style="97" bestFit="1" customWidth="1"/>
    <col min="4620" max="4620" width="15.140625" style="97" bestFit="1" customWidth="1"/>
    <col min="4621" max="4621" width="13" style="97" customWidth="1"/>
    <col min="4622" max="4622" width="12" style="97" customWidth="1"/>
    <col min="4623" max="4623" width="12.140625" style="97" bestFit="1" customWidth="1"/>
    <col min="4624" max="4624" width="11.42578125" style="97" bestFit="1" customWidth="1"/>
    <col min="4625" max="4625" width="11.140625" style="97" bestFit="1" customWidth="1"/>
    <col min="4626" max="4626" width="8.28515625" style="97" bestFit="1" customWidth="1"/>
    <col min="4627" max="4627" width="14.28515625" style="97" bestFit="1" customWidth="1"/>
    <col min="4628" max="4628" width="12.5703125" style="97" bestFit="1" customWidth="1"/>
    <col min="4629" max="4629" width="6" style="97" customWidth="1"/>
    <col min="4630" max="4630" width="15.140625" style="97" bestFit="1" customWidth="1"/>
    <col min="4631" max="4631" width="14.42578125" style="97" bestFit="1" customWidth="1"/>
    <col min="4632" max="4632" width="14" style="97" bestFit="1" customWidth="1"/>
    <col min="4633" max="4633" width="11.140625" style="97" bestFit="1" customWidth="1"/>
    <col min="4634" max="4634" width="11.42578125" style="97" bestFit="1" customWidth="1"/>
    <col min="4635" max="4635" width="11.140625" style="97" bestFit="1" customWidth="1"/>
    <col min="4636" max="4636" width="6" style="97" bestFit="1" customWidth="1"/>
    <col min="4637" max="4637" width="14.28515625" style="97" bestFit="1" customWidth="1"/>
    <col min="4638" max="4638" width="12.5703125" style="97" bestFit="1" customWidth="1"/>
    <col min="4639" max="4864" width="9.140625" style="97"/>
    <col min="4865" max="4865" width="6" style="97" bestFit="1" customWidth="1"/>
    <col min="4866" max="4866" width="15.140625" style="97" bestFit="1" customWidth="1"/>
    <col min="4867" max="4867" width="11.140625" style="97" bestFit="1" customWidth="1"/>
    <col min="4868" max="4868" width="10.140625" style="97" bestFit="1" customWidth="1"/>
    <col min="4869" max="4869" width="11.140625" style="97" bestFit="1" customWidth="1"/>
    <col min="4870" max="4870" width="11.42578125" style="97" bestFit="1" customWidth="1"/>
    <col min="4871" max="4871" width="11.140625" style="97" bestFit="1" customWidth="1"/>
    <col min="4872" max="4872" width="6" style="97" bestFit="1" customWidth="1"/>
    <col min="4873" max="4873" width="14.28515625" style="97" bestFit="1" customWidth="1"/>
    <col min="4874" max="4874" width="12.5703125" style="97" bestFit="1" customWidth="1"/>
    <col min="4875" max="4875" width="6" style="97" bestFit="1" customWidth="1"/>
    <col min="4876" max="4876" width="15.140625" style="97" bestFit="1" customWidth="1"/>
    <col min="4877" max="4877" width="13" style="97" customWidth="1"/>
    <col min="4878" max="4878" width="12" style="97" customWidth="1"/>
    <col min="4879" max="4879" width="12.140625" style="97" bestFit="1" customWidth="1"/>
    <col min="4880" max="4880" width="11.42578125" style="97" bestFit="1" customWidth="1"/>
    <col min="4881" max="4881" width="11.140625" style="97" bestFit="1" customWidth="1"/>
    <col min="4882" max="4882" width="8.28515625" style="97" bestFit="1" customWidth="1"/>
    <col min="4883" max="4883" width="14.28515625" style="97" bestFit="1" customWidth="1"/>
    <col min="4884" max="4884" width="12.5703125" style="97" bestFit="1" customWidth="1"/>
    <col min="4885" max="4885" width="6" style="97" customWidth="1"/>
    <col min="4886" max="4886" width="15.140625" style="97" bestFit="1" customWidth="1"/>
    <col min="4887" max="4887" width="14.42578125" style="97" bestFit="1" customWidth="1"/>
    <col min="4888" max="4888" width="14" style="97" bestFit="1" customWidth="1"/>
    <col min="4889" max="4889" width="11.140625" style="97" bestFit="1" customWidth="1"/>
    <col min="4890" max="4890" width="11.42578125" style="97" bestFit="1" customWidth="1"/>
    <col min="4891" max="4891" width="11.140625" style="97" bestFit="1" customWidth="1"/>
    <col min="4892" max="4892" width="6" style="97" bestFit="1" customWidth="1"/>
    <col min="4893" max="4893" width="14.28515625" style="97" bestFit="1" customWidth="1"/>
    <col min="4894" max="4894" width="12.5703125" style="97" bestFit="1" customWidth="1"/>
    <col min="4895" max="5120" width="9.140625" style="97"/>
    <col min="5121" max="5121" width="6" style="97" bestFit="1" customWidth="1"/>
    <col min="5122" max="5122" width="15.140625" style="97" bestFit="1" customWidth="1"/>
    <col min="5123" max="5123" width="11.140625" style="97" bestFit="1" customWidth="1"/>
    <col min="5124" max="5124" width="10.140625" style="97" bestFit="1" customWidth="1"/>
    <col min="5125" max="5125" width="11.140625" style="97" bestFit="1" customWidth="1"/>
    <col min="5126" max="5126" width="11.42578125" style="97" bestFit="1" customWidth="1"/>
    <col min="5127" max="5127" width="11.140625" style="97" bestFit="1" customWidth="1"/>
    <col min="5128" max="5128" width="6" style="97" bestFit="1" customWidth="1"/>
    <col min="5129" max="5129" width="14.28515625" style="97" bestFit="1" customWidth="1"/>
    <col min="5130" max="5130" width="12.5703125" style="97" bestFit="1" customWidth="1"/>
    <col min="5131" max="5131" width="6" style="97" bestFit="1" customWidth="1"/>
    <col min="5132" max="5132" width="15.140625" style="97" bestFit="1" customWidth="1"/>
    <col min="5133" max="5133" width="13" style="97" customWidth="1"/>
    <col min="5134" max="5134" width="12" style="97" customWidth="1"/>
    <col min="5135" max="5135" width="12.140625" style="97" bestFit="1" customWidth="1"/>
    <col min="5136" max="5136" width="11.42578125" style="97" bestFit="1" customWidth="1"/>
    <col min="5137" max="5137" width="11.140625" style="97" bestFit="1" customWidth="1"/>
    <col min="5138" max="5138" width="8.28515625" style="97" bestFit="1" customWidth="1"/>
    <col min="5139" max="5139" width="14.28515625" style="97" bestFit="1" customWidth="1"/>
    <col min="5140" max="5140" width="12.5703125" style="97" bestFit="1" customWidth="1"/>
    <col min="5141" max="5141" width="6" style="97" customWidth="1"/>
    <col min="5142" max="5142" width="15.140625" style="97" bestFit="1" customWidth="1"/>
    <col min="5143" max="5143" width="14.42578125" style="97" bestFit="1" customWidth="1"/>
    <col min="5144" max="5144" width="14" style="97" bestFit="1" customWidth="1"/>
    <col min="5145" max="5145" width="11.140625" style="97" bestFit="1" customWidth="1"/>
    <col min="5146" max="5146" width="11.42578125" style="97" bestFit="1" customWidth="1"/>
    <col min="5147" max="5147" width="11.140625" style="97" bestFit="1" customWidth="1"/>
    <col min="5148" max="5148" width="6" style="97" bestFit="1" customWidth="1"/>
    <col min="5149" max="5149" width="14.28515625" style="97" bestFit="1" customWidth="1"/>
    <col min="5150" max="5150" width="12.5703125" style="97" bestFit="1" customWidth="1"/>
    <col min="5151" max="5376" width="9.140625" style="97"/>
    <col min="5377" max="5377" width="6" style="97" bestFit="1" customWidth="1"/>
    <col min="5378" max="5378" width="15.140625" style="97" bestFit="1" customWidth="1"/>
    <col min="5379" max="5379" width="11.140625" style="97" bestFit="1" customWidth="1"/>
    <col min="5380" max="5380" width="10.140625" style="97" bestFit="1" customWidth="1"/>
    <col min="5381" max="5381" width="11.140625" style="97" bestFit="1" customWidth="1"/>
    <col min="5382" max="5382" width="11.42578125" style="97" bestFit="1" customWidth="1"/>
    <col min="5383" max="5383" width="11.140625" style="97" bestFit="1" customWidth="1"/>
    <col min="5384" max="5384" width="6" style="97" bestFit="1" customWidth="1"/>
    <col min="5385" max="5385" width="14.28515625" style="97" bestFit="1" customWidth="1"/>
    <col min="5386" max="5386" width="12.5703125" style="97" bestFit="1" customWidth="1"/>
    <col min="5387" max="5387" width="6" style="97" bestFit="1" customWidth="1"/>
    <col min="5388" max="5388" width="15.140625" style="97" bestFit="1" customWidth="1"/>
    <col min="5389" max="5389" width="13" style="97" customWidth="1"/>
    <col min="5390" max="5390" width="12" style="97" customWidth="1"/>
    <col min="5391" max="5391" width="12.140625" style="97" bestFit="1" customWidth="1"/>
    <col min="5392" max="5392" width="11.42578125" style="97" bestFit="1" customWidth="1"/>
    <col min="5393" max="5393" width="11.140625" style="97" bestFit="1" customWidth="1"/>
    <col min="5394" max="5394" width="8.28515625" style="97" bestFit="1" customWidth="1"/>
    <col min="5395" max="5395" width="14.28515625" style="97" bestFit="1" customWidth="1"/>
    <col min="5396" max="5396" width="12.5703125" style="97" bestFit="1" customWidth="1"/>
    <col min="5397" max="5397" width="6" style="97" customWidth="1"/>
    <col min="5398" max="5398" width="15.140625" style="97" bestFit="1" customWidth="1"/>
    <col min="5399" max="5399" width="14.42578125" style="97" bestFit="1" customWidth="1"/>
    <col min="5400" max="5400" width="14" style="97" bestFit="1" customWidth="1"/>
    <col min="5401" max="5401" width="11.140625" style="97" bestFit="1" customWidth="1"/>
    <col min="5402" max="5402" width="11.42578125" style="97" bestFit="1" customWidth="1"/>
    <col min="5403" max="5403" width="11.140625" style="97" bestFit="1" customWidth="1"/>
    <col min="5404" max="5404" width="6" style="97" bestFit="1" customWidth="1"/>
    <col min="5405" max="5405" width="14.28515625" style="97" bestFit="1" customWidth="1"/>
    <col min="5406" max="5406" width="12.5703125" style="97" bestFit="1" customWidth="1"/>
    <col min="5407" max="5632" width="9.140625" style="97"/>
    <col min="5633" max="5633" width="6" style="97" bestFit="1" customWidth="1"/>
    <col min="5634" max="5634" width="15.140625" style="97" bestFit="1" customWidth="1"/>
    <col min="5635" max="5635" width="11.140625" style="97" bestFit="1" customWidth="1"/>
    <col min="5636" max="5636" width="10.140625" style="97" bestFit="1" customWidth="1"/>
    <col min="5637" max="5637" width="11.140625" style="97" bestFit="1" customWidth="1"/>
    <col min="5638" max="5638" width="11.42578125" style="97" bestFit="1" customWidth="1"/>
    <col min="5639" max="5639" width="11.140625" style="97" bestFit="1" customWidth="1"/>
    <col min="5640" max="5640" width="6" style="97" bestFit="1" customWidth="1"/>
    <col min="5641" max="5641" width="14.28515625" style="97" bestFit="1" customWidth="1"/>
    <col min="5642" max="5642" width="12.5703125" style="97" bestFit="1" customWidth="1"/>
    <col min="5643" max="5643" width="6" style="97" bestFit="1" customWidth="1"/>
    <col min="5644" max="5644" width="15.140625" style="97" bestFit="1" customWidth="1"/>
    <col min="5645" max="5645" width="13" style="97" customWidth="1"/>
    <col min="5646" max="5646" width="12" style="97" customWidth="1"/>
    <col min="5647" max="5647" width="12.140625" style="97" bestFit="1" customWidth="1"/>
    <col min="5648" max="5648" width="11.42578125" style="97" bestFit="1" customWidth="1"/>
    <col min="5649" max="5649" width="11.140625" style="97" bestFit="1" customWidth="1"/>
    <col min="5650" max="5650" width="8.28515625" style="97" bestFit="1" customWidth="1"/>
    <col min="5651" max="5651" width="14.28515625" style="97" bestFit="1" customWidth="1"/>
    <col min="5652" max="5652" width="12.5703125" style="97" bestFit="1" customWidth="1"/>
    <col min="5653" max="5653" width="6" style="97" customWidth="1"/>
    <col min="5654" max="5654" width="15.140625" style="97" bestFit="1" customWidth="1"/>
    <col min="5655" max="5655" width="14.42578125" style="97" bestFit="1" customWidth="1"/>
    <col min="5656" max="5656" width="14" style="97" bestFit="1" customWidth="1"/>
    <col min="5657" max="5657" width="11.140625" style="97" bestFit="1" customWidth="1"/>
    <col min="5658" max="5658" width="11.42578125" style="97" bestFit="1" customWidth="1"/>
    <col min="5659" max="5659" width="11.140625" style="97" bestFit="1" customWidth="1"/>
    <col min="5660" max="5660" width="6" style="97" bestFit="1" customWidth="1"/>
    <col min="5661" max="5661" width="14.28515625" style="97" bestFit="1" customWidth="1"/>
    <col min="5662" max="5662" width="12.5703125" style="97" bestFit="1" customWidth="1"/>
    <col min="5663" max="5888" width="9.140625" style="97"/>
    <col min="5889" max="5889" width="6" style="97" bestFit="1" customWidth="1"/>
    <col min="5890" max="5890" width="15.140625" style="97" bestFit="1" customWidth="1"/>
    <col min="5891" max="5891" width="11.140625" style="97" bestFit="1" customWidth="1"/>
    <col min="5892" max="5892" width="10.140625" style="97" bestFit="1" customWidth="1"/>
    <col min="5893" max="5893" width="11.140625" style="97" bestFit="1" customWidth="1"/>
    <col min="5894" max="5894" width="11.42578125" style="97" bestFit="1" customWidth="1"/>
    <col min="5895" max="5895" width="11.140625" style="97" bestFit="1" customWidth="1"/>
    <col min="5896" max="5896" width="6" style="97" bestFit="1" customWidth="1"/>
    <col min="5897" max="5897" width="14.28515625" style="97" bestFit="1" customWidth="1"/>
    <col min="5898" max="5898" width="12.5703125" style="97" bestFit="1" customWidth="1"/>
    <col min="5899" max="5899" width="6" style="97" bestFit="1" customWidth="1"/>
    <col min="5900" max="5900" width="15.140625" style="97" bestFit="1" customWidth="1"/>
    <col min="5901" max="5901" width="13" style="97" customWidth="1"/>
    <col min="5902" max="5902" width="12" style="97" customWidth="1"/>
    <col min="5903" max="5903" width="12.140625" style="97" bestFit="1" customWidth="1"/>
    <col min="5904" max="5904" width="11.42578125" style="97" bestFit="1" customWidth="1"/>
    <col min="5905" max="5905" width="11.140625" style="97" bestFit="1" customWidth="1"/>
    <col min="5906" max="5906" width="8.28515625" style="97" bestFit="1" customWidth="1"/>
    <col min="5907" max="5907" width="14.28515625" style="97" bestFit="1" customWidth="1"/>
    <col min="5908" max="5908" width="12.5703125" style="97" bestFit="1" customWidth="1"/>
    <col min="5909" max="5909" width="6" style="97" customWidth="1"/>
    <col min="5910" max="5910" width="15.140625" style="97" bestFit="1" customWidth="1"/>
    <col min="5911" max="5911" width="14.42578125" style="97" bestFit="1" customWidth="1"/>
    <col min="5912" max="5912" width="14" style="97" bestFit="1" customWidth="1"/>
    <col min="5913" max="5913" width="11.140625" style="97" bestFit="1" customWidth="1"/>
    <col min="5914" max="5914" width="11.42578125" style="97" bestFit="1" customWidth="1"/>
    <col min="5915" max="5915" width="11.140625" style="97" bestFit="1" customWidth="1"/>
    <col min="5916" max="5916" width="6" style="97" bestFit="1" customWidth="1"/>
    <col min="5917" max="5917" width="14.28515625" style="97" bestFit="1" customWidth="1"/>
    <col min="5918" max="5918" width="12.5703125" style="97" bestFit="1" customWidth="1"/>
    <col min="5919" max="6144" width="9.140625" style="97"/>
    <col min="6145" max="6145" width="6" style="97" bestFit="1" customWidth="1"/>
    <col min="6146" max="6146" width="15.140625" style="97" bestFit="1" customWidth="1"/>
    <col min="6147" max="6147" width="11.140625" style="97" bestFit="1" customWidth="1"/>
    <col min="6148" max="6148" width="10.140625" style="97" bestFit="1" customWidth="1"/>
    <col min="6149" max="6149" width="11.140625" style="97" bestFit="1" customWidth="1"/>
    <col min="6150" max="6150" width="11.42578125" style="97" bestFit="1" customWidth="1"/>
    <col min="6151" max="6151" width="11.140625" style="97" bestFit="1" customWidth="1"/>
    <col min="6152" max="6152" width="6" style="97" bestFit="1" customWidth="1"/>
    <col min="6153" max="6153" width="14.28515625" style="97" bestFit="1" customWidth="1"/>
    <col min="6154" max="6154" width="12.5703125" style="97" bestFit="1" customWidth="1"/>
    <col min="6155" max="6155" width="6" style="97" bestFit="1" customWidth="1"/>
    <col min="6156" max="6156" width="15.140625" style="97" bestFit="1" customWidth="1"/>
    <col min="6157" max="6157" width="13" style="97" customWidth="1"/>
    <col min="6158" max="6158" width="12" style="97" customWidth="1"/>
    <col min="6159" max="6159" width="12.140625" style="97" bestFit="1" customWidth="1"/>
    <col min="6160" max="6160" width="11.42578125" style="97" bestFit="1" customWidth="1"/>
    <col min="6161" max="6161" width="11.140625" style="97" bestFit="1" customWidth="1"/>
    <col min="6162" max="6162" width="8.28515625" style="97" bestFit="1" customWidth="1"/>
    <col min="6163" max="6163" width="14.28515625" style="97" bestFit="1" customWidth="1"/>
    <col min="6164" max="6164" width="12.5703125" style="97" bestFit="1" customWidth="1"/>
    <col min="6165" max="6165" width="6" style="97" customWidth="1"/>
    <col min="6166" max="6166" width="15.140625" style="97" bestFit="1" customWidth="1"/>
    <col min="6167" max="6167" width="14.42578125" style="97" bestFit="1" customWidth="1"/>
    <col min="6168" max="6168" width="14" style="97" bestFit="1" customWidth="1"/>
    <col min="6169" max="6169" width="11.140625" style="97" bestFit="1" customWidth="1"/>
    <col min="6170" max="6170" width="11.42578125" style="97" bestFit="1" customWidth="1"/>
    <col min="6171" max="6171" width="11.140625" style="97" bestFit="1" customWidth="1"/>
    <col min="6172" max="6172" width="6" style="97" bestFit="1" customWidth="1"/>
    <col min="6173" max="6173" width="14.28515625" style="97" bestFit="1" customWidth="1"/>
    <col min="6174" max="6174" width="12.5703125" style="97" bestFit="1" customWidth="1"/>
    <col min="6175" max="6400" width="9.140625" style="97"/>
    <col min="6401" max="6401" width="6" style="97" bestFit="1" customWidth="1"/>
    <col min="6402" max="6402" width="15.140625" style="97" bestFit="1" customWidth="1"/>
    <col min="6403" max="6403" width="11.140625" style="97" bestFit="1" customWidth="1"/>
    <col min="6404" max="6404" width="10.140625" style="97" bestFit="1" customWidth="1"/>
    <col min="6405" max="6405" width="11.140625" style="97" bestFit="1" customWidth="1"/>
    <col min="6406" max="6406" width="11.42578125" style="97" bestFit="1" customWidth="1"/>
    <col min="6407" max="6407" width="11.140625" style="97" bestFit="1" customWidth="1"/>
    <col min="6408" max="6408" width="6" style="97" bestFit="1" customWidth="1"/>
    <col min="6409" max="6409" width="14.28515625" style="97" bestFit="1" customWidth="1"/>
    <col min="6410" max="6410" width="12.5703125" style="97" bestFit="1" customWidth="1"/>
    <col min="6411" max="6411" width="6" style="97" bestFit="1" customWidth="1"/>
    <col min="6412" max="6412" width="15.140625" style="97" bestFit="1" customWidth="1"/>
    <col min="6413" max="6413" width="13" style="97" customWidth="1"/>
    <col min="6414" max="6414" width="12" style="97" customWidth="1"/>
    <col min="6415" max="6415" width="12.140625" style="97" bestFit="1" customWidth="1"/>
    <col min="6416" max="6416" width="11.42578125" style="97" bestFit="1" customWidth="1"/>
    <col min="6417" max="6417" width="11.140625" style="97" bestFit="1" customWidth="1"/>
    <col min="6418" max="6418" width="8.28515625" style="97" bestFit="1" customWidth="1"/>
    <col min="6419" max="6419" width="14.28515625" style="97" bestFit="1" customWidth="1"/>
    <col min="6420" max="6420" width="12.5703125" style="97" bestFit="1" customWidth="1"/>
    <col min="6421" max="6421" width="6" style="97" customWidth="1"/>
    <col min="6422" max="6422" width="15.140625" style="97" bestFit="1" customWidth="1"/>
    <col min="6423" max="6423" width="14.42578125" style="97" bestFit="1" customWidth="1"/>
    <col min="6424" max="6424" width="14" style="97" bestFit="1" customWidth="1"/>
    <col min="6425" max="6425" width="11.140625" style="97" bestFit="1" customWidth="1"/>
    <col min="6426" max="6426" width="11.42578125" style="97" bestFit="1" customWidth="1"/>
    <col min="6427" max="6427" width="11.140625" style="97" bestFit="1" customWidth="1"/>
    <col min="6428" max="6428" width="6" style="97" bestFit="1" customWidth="1"/>
    <col min="6429" max="6429" width="14.28515625" style="97" bestFit="1" customWidth="1"/>
    <col min="6430" max="6430" width="12.5703125" style="97" bestFit="1" customWidth="1"/>
    <col min="6431" max="6656" width="9.140625" style="97"/>
    <col min="6657" max="6657" width="6" style="97" bestFit="1" customWidth="1"/>
    <col min="6658" max="6658" width="15.140625" style="97" bestFit="1" customWidth="1"/>
    <col min="6659" max="6659" width="11.140625" style="97" bestFit="1" customWidth="1"/>
    <col min="6660" max="6660" width="10.140625" style="97" bestFit="1" customWidth="1"/>
    <col min="6661" max="6661" width="11.140625" style="97" bestFit="1" customWidth="1"/>
    <col min="6662" max="6662" width="11.42578125" style="97" bestFit="1" customWidth="1"/>
    <col min="6663" max="6663" width="11.140625" style="97" bestFit="1" customWidth="1"/>
    <col min="6664" max="6664" width="6" style="97" bestFit="1" customWidth="1"/>
    <col min="6665" max="6665" width="14.28515625" style="97" bestFit="1" customWidth="1"/>
    <col min="6666" max="6666" width="12.5703125" style="97" bestFit="1" customWidth="1"/>
    <col min="6667" max="6667" width="6" style="97" bestFit="1" customWidth="1"/>
    <col min="6668" max="6668" width="15.140625" style="97" bestFit="1" customWidth="1"/>
    <col min="6669" max="6669" width="13" style="97" customWidth="1"/>
    <col min="6670" max="6670" width="12" style="97" customWidth="1"/>
    <col min="6671" max="6671" width="12.140625" style="97" bestFit="1" customWidth="1"/>
    <col min="6672" max="6672" width="11.42578125" style="97" bestFit="1" customWidth="1"/>
    <col min="6673" max="6673" width="11.140625" style="97" bestFit="1" customWidth="1"/>
    <col min="6674" max="6674" width="8.28515625" style="97" bestFit="1" customWidth="1"/>
    <col min="6675" max="6675" width="14.28515625" style="97" bestFit="1" customWidth="1"/>
    <col min="6676" max="6676" width="12.5703125" style="97" bestFit="1" customWidth="1"/>
    <col min="6677" max="6677" width="6" style="97" customWidth="1"/>
    <col min="6678" max="6678" width="15.140625" style="97" bestFit="1" customWidth="1"/>
    <col min="6679" max="6679" width="14.42578125" style="97" bestFit="1" customWidth="1"/>
    <col min="6680" max="6680" width="14" style="97" bestFit="1" customWidth="1"/>
    <col min="6681" max="6681" width="11.140625" style="97" bestFit="1" customWidth="1"/>
    <col min="6682" max="6682" width="11.42578125" style="97" bestFit="1" customWidth="1"/>
    <col min="6683" max="6683" width="11.140625" style="97" bestFit="1" customWidth="1"/>
    <col min="6684" max="6684" width="6" style="97" bestFit="1" customWidth="1"/>
    <col min="6685" max="6685" width="14.28515625" style="97" bestFit="1" customWidth="1"/>
    <col min="6686" max="6686" width="12.5703125" style="97" bestFit="1" customWidth="1"/>
    <col min="6687" max="6912" width="9.140625" style="97"/>
    <col min="6913" max="6913" width="6" style="97" bestFit="1" customWidth="1"/>
    <col min="6914" max="6914" width="15.140625" style="97" bestFit="1" customWidth="1"/>
    <col min="6915" max="6915" width="11.140625" style="97" bestFit="1" customWidth="1"/>
    <col min="6916" max="6916" width="10.140625" style="97" bestFit="1" customWidth="1"/>
    <col min="6917" max="6917" width="11.140625" style="97" bestFit="1" customWidth="1"/>
    <col min="6918" max="6918" width="11.42578125" style="97" bestFit="1" customWidth="1"/>
    <col min="6919" max="6919" width="11.140625" style="97" bestFit="1" customWidth="1"/>
    <col min="6920" max="6920" width="6" style="97" bestFit="1" customWidth="1"/>
    <col min="6921" max="6921" width="14.28515625" style="97" bestFit="1" customWidth="1"/>
    <col min="6922" max="6922" width="12.5703125" style="97" bestFit="1" customWidth="1"/>
    <col min="6923" max="6923" width="6" style="97" bestFit="1" customWidth="1"/>
    <col min="6924" max="6924" width="15.140625" style="97" bestFit="1" customWidth="1"/>
    <col min="6925" max="6925" width="13" style="97" customWidth="1"/>
    <col min="6926" max="6926" width="12" style="97" customWidth="1"/>
    <col min="6927" max="6927" width="12.140625" style="97" bestFit="1" customWidth="1"/>
    <col min="6928" max="6928" width="11.42578125" style="97" bestFit="1" customWidth="1"/>
    <col min="6929" max="6929" width="11.140625" style="97" bestFit="1" customWidth="1"/>
    <col min="6930" max="6930" width="8.28515625" style="97" bestFit="1" customWidth="1"/>
    <col min="6931" max="6931" width="14.28515625" style="97" bestFit="1" customWidth="1"/>
    <col min="6932" max="6932" width="12.5703125" style="97" bestFit="1" customWidth="1"/>
    <col min="6933" max="6933" width="6" style="97" customWidth="1"/>
    <col min="6934" max="6934" width="15.140625" style="97" bestFit="1" customWidth="1"/>
    <col min="6935" max="6935" width="14.42578125" style="97" bestFit="1" customWidth="1"/>
    <col min="6936" max="6936" width="14" style="97" bestFit="1" customWidth="1"/>
    <col min="6937" max="6937" width="11.140625" style="97" bestFit="1" customWidth="1"/>
    <col min="6938" max="6938" width="11.42578125" style="97" bestFit="1" customWidth="1"/>
    <col min="6939" max="6939" width="11.140625" style="97" bestFit="1" customWidth="1"/>
    <col min="6940" max="6940" width="6" style="97" bestFit="1" customWidth="1"/>
    <col min="6941" max="6941" width="14.28515625" style="97" bestFit="1" customWidth="1"/>
    <col min="6942" max="6942" width="12.5703125" style="97" bestFit="1" customWidth="1"/>
    <col min="6943" max="7168" width="9.140625" style="97"/>
    <col min="7169" max="7169" width="6" style="97" bestFit="1" customWidth="1"/>
    <col min="7170" max="7170" width="15.140625" style="97" bestFit="1" customWidth="1"/>
    <col min="7171" max="7171" width="11.140625" style="97" bestFit="1" customWidth="1"/>
    <col min="7172" max="7172" width="10.140625" style="97" bestFit="1" customWidth="1"/>
    <col min="7173" max="7173" width="11.140625" style="97" bestFit="1" customWidth="1"/>
    <col min="7174" max="7174" width="11.42578125" style="97" bestFit="1" customWidth="1"/>
    <col min="7175" max="7175" width="11.140625" style="97" bestFit="1" customWidth="1"/>
    <col min="7176" max="7176" width="6" style="97" bestFit="1" customWidth="1"/>
    <col min="7177" max="7177" width="14.28515625" style="97" bestFit="1" customWidth="1"/>
    <col min="7178" max="7178" width="12.5703125" style="97" bestFit="1" customWidth="1"/>
    <col min="7179" max="7179" width="6" style="97" bestFit="1" customWidth="1"/>
    <col min="7180" max="7180" width="15.140625" style="97" bestFit="1" customWidth="1"/>
    <col min="7181" max="7181" width="13" style="97" customWidth="1"/>
    <col min="7182" max="7182" width="12" style="97" customWidth="1"/>
    <col min="7183" max="7183" width="12.140625" style="97" bestFit="1" customWidth="1"/>
    <col min="7184" max="7184" width="11.42578125" style="97" bestFit="1" customWidth="1"/>
    <col min="7185" max="7185" width="11.140625" style="97" bestFit="1" customWidth="1"/>
    <col min="7186" max="7186" width="8.28515625" style="97" bestFit="1" customWidth="1"/>
    <col min="7187" max="7187" width="14.28515625" style="97" bestFit="1" customWidth="1"/>
    <col min="7188" max="7188" width="12.5703125" style="97" bestFit="1" customWidth="1"/>
    <col min="7189" max="7189" width="6" style="97" customWidth="1"/>
    <col min="7190" max="7190" width="15.140625" style="97" bestFit="1" customWidth="1"/>
    <col min="7191" max="7191" width="14.42578125" style="97" bestFit="1" customWidth="1"/>
    <col min="7192" max="7192" width="14" style="97" bestFit="1" customWidth="1"/>
    <col min="7193" max="7193" width="11.140625" style="97" bestFit="1" customWidth="1"/>
    <col min="7194" max="7194" width="11.42578125" style="97" bestFit="1" customWidth="1"/>
    <col min="7195" max="7195" width="11.140625" style="97" bestFit="1" customWidth="1"/>
    <col min="7196" max="7196" width="6" style="97" bestFit="1" customWidth="1"/>
    <col min="7197" max="7197" width="14.28515625" style="97" bestFit="1" customWidth="1"/>
    <col min="7198" max="7198" width="12.5703125" style="97" bestFit="1" customWidth="1"/>
    <col min="7199" max="7424" width="9.140625" style="97"/>
    <col min="7425" max="7425" width="6" style="97" bestFit="1" customWidth="1"/>
    <col min="7426" max="7426" width="15.140625" style="97" bestFit="1" customWidth="1"/>
    <col min="7427" max="7427" width="11.140625" style="97" bestFit="1" customWidth="1"/>
    <col min="7428" max="7428" width="10.140625" style="97" bestFit="1" customWidth="1"/>
    <col min="7429" max="7429" width="11.140625" style="97" bestFit="1" customWidth="1"/>
    <col min="7430" max="7430" width="11.42578125" style="97" bestFit="1" customWidth="1"/>
    <col min="7431" max="7431" width="11.140625" style="97" bestFit="1" customWidth="1"/>
    <col min="7432" max="7432" width="6" style="97" bestFit="1" customWidth="1"/>
    <col min="7433" max="7433" width="14.28515625" style="97" bestFit="1" customWidth="1"/>
    <col min="7434" max="7434" width="12.5703125" style="97" bestFit="1" customWidth="1"/>
    <col min="7435" max="7435" width="6" style="97" bestFit="1" customWidth="1"/>
    <col min="7436" max="7436" width="15.140625" style="97" bestFit="1" customWidth="1"/>
    <col min="7437" max="7437" width="13" style="97" customWidth="1"/>
    <col min="7438" max="7438" width="12" style="97" customWidth="1"/>
    <col min="7439" max="7439" width="12.140625" style="97" bestFit="1" customWidth="1"/>
    <col min="7440" max="7440" width="11.42578125" style="97" bestFit="1" customWidth="1"/>
    <col min="7441" max="7441" width="11.140625" style="97" bestFit="1" customWidth="1"/>
    <col min="7442" max="7442" width="8.28515625" style="97" bestFit="1" customWidth="1"/>
    <col min="7443" max="7443" width="14.28515625" style="97" bestFit="1" customWidth="1"/>
    <col min="7444" max="7444" width="12.5703125" style="97" bestFit="1" customWidth="1"/>
    <col min="7445" max="7445" width="6" style="97" customWidth="1"/>
    <col min="7446" max="7446" width="15.140625" style="97" bestFit="1" customWidth="1"/>
    <col min="7447" max="7447" width="14.42578125" style="97" bestFit="1" customWidth="1"/>
    <col min="7448" max="7448" width="14" style="97" bestFit="1" customWidth="1"/>
    <col min="7449" max="7449" width="11.140625" style="97" bestFit="1" customWidth="1"/>
    <col min="7450" max="7450" width="11.42578125" style="97" bestFit="1" customWidth="1"/>
    <col min="7451" max="7451" width="11.140625" style="97" bestFit="1" customWidth="1"/>
    <col min="7452" max="7452" width="6" style="97" bestFit="1" customWidth="1"/>
    <col min="7453" max="7453" width="14.28515625" style="97" bestFit="1" customWidth="1"/>
    <col min="7454" max="7454" width="12.5703125" style="97" bestFit="1" customWidth="1"/>
    <col min="7455" max="7680" width="9.140625" style="97"/>
    <col min="7681" max="7681" width="6" style="97" bestFit="1" customWidth="1"/>
    <col min="7682" max="7682" width="15.140625" style="97" bestFit="1" customWidth="1"/>
    <col min="7683" max="7683" width="11.140625" style="97" bestFit="1" customWidth="1"/>
    <col min="7684" max="7684" width="10.140625" style="97" bestFit="1" customWidth="1"/>
    <col min="7685" max="7685" width="11.140625" style="97" bestFit="1" customWidth="1"/>
    <col min="7686" max="7686" width="11.42578125" style="97" bestFit="1" customWidth="1"/>
    <col min="7687" max="7687" width="11.140625" style="97" bestFit="1" customWidth="1"/>
    <col min="7688" max="7688" width="6" style="97" bestFit="1" customWidth="1"/>
    <col min="7689" max="7689" width="14.28515625" style="97" bestFit="1" customWidth="1"/>
    <col min="7690" max="7690" width="12.5703125" style="97" bestFit="1" customWidth="1"/>
    <col min="7691" max="7691" width="6" style="97" bestFit="1" customWidth="1"/>
    <col min="7692" max="7692" width="15.140625" style="97" bestFit="1" customWidth="1"/>
    <col min="7693" max="7693" width="13" style="97" customWidth="1"/>
    <col min="7694" max="7694" width="12" style="97" customWidth="1"/>
    <col min="7695" max="7695" width="12.140625" style="97" bestFit="1" customWidth="1"/>
    <col min="7696" max="7696" width="11.42578125" style="97" bestFit="1" customWidth="1"/>
    <col min="7697" max="7697" width="11.140625" style="97" bestFit="1" customWidth="1"/>
    <col min="7698" max="7698" width="8.28515625" style="97" bestFit="1" customWidth="1"/>
    <col min="7699" max="7699" width="14.28515625" style="97" bestFit="1" customWidth="1"/>
    <col min="7700" max="7700" width="12.5703125" style="97" bestFit="1" customWidth="1"/>
    <col min="7701" max="7701" width="6" style="97" customWidth="1"/>
    <col min="7702" max="7702" width="15.140625" style="97" bestFit="1" customWidth="1"/>
    <col min="7703" max="7703" width="14.42578125" style="97" bestFit="1" customWidth="1"/>
    <col min="7704" max="7704" width="14" style="97" bestFit="1" customWidth="1"/>
    <col min="7705" max="7705" width="11.140625" style="97" bestFit="1" customWidth="1"/>
    <col min="7706" max="7706" width="11.42578125" style="97" bestFit="1" customWidth="1"/>
    <col min="7707" max="7707" width="11.140625" style="97" bestFit="1" customWidth="1"/>
    <col min="7708" max="7708" width="6" style="97" bestFit="1" customWidth="1"/>
    <col min="7709" max="7709" width="14.28515625" style="97" bestFit="1" customWidth="1"/>
    <col min="7710" max="7710" width="12.5703125" style="97" bestFit="1" customWidth="1"/>
    <col min="7711" max="7936" width="9.140625" style="97"/>
    <col min="7937" max="7937" width="6" style="97" bestFit="1" customWidth="1"/>
    <col min="7938" max="7938" width="15.140625" style="97" bestFit="1" customWidth="1"/>
    <col min="7939" max="7939" width="11.140625" style="97" bestFit="1" customWidth="1"/>
    <col min="7940" max="7940" width="10.140625" style="97" bestFit="1" customWidth="1"/>
    <col min="7941" max="7941" width="11.140625" style="97" bestFit="1" customWidth="1"/>
    <col min="7942" max="7942" width="11.42578125" style="97" bestFit="1" customWidth="1"/>
    <col min="7943" max="7943" width="11.140625" style="97" bestFit="1" customWidth="1"/>
    <col min="7944" max="7944" width="6" style="97" bestFit="1" customWidth="1"/>
    <col min="7945" max="7945" width="14.28515625" style="97" bestFit="1" customWidth="1"/>
    <col min="7946" max="7946" width="12.5703125" style="97" bestFit="1" customWidth="1"/>
    <col min="7947" max="7947" width="6" style="97" bestFit="1" customWidth="1"/>
    <col min="7948" max="7948" width="15.140625" style="97" bestFit="1" customWidth="1"/>
    <col min="7949" max="7949" width="13" style="97" customWidth="1"/>
    <col min="7950" max="7950" width="12" style="97" customWidth="1"/>
    <col min="7951" max="7951" width="12.140625" style="97" bestFit="1" customWidth="1"/>
    <col min="7952" max="7952" width="11.42578125" style="97" bestFit="1" customWidth="1"/>
    <col min="7953" max="7953" width="11.140625" style="97" bestFit="1" customWidth="1"/>
    <col min="7954" max="7954" width="8.28515625" style="97" bestFit="1" customWidth="1"/>
    <col min="7955" max="7955" width="14.28515625" style="97" bestFit="1" customWidth="1"/>
    <col min="7956" max="7956" width="12.5703125" style="97" bestFit="1" customWidth="1"/>
    <col min="7957" max="7957" width="6" style="97" customWidth="1"/>
    <col min="7958" max="7958" width="15.140625" style="97" bestFit="1" customWidth="1"/>
    <col min="7959" max="7959" width="14.42578125" style="97" bestFit="1" customWidth="1"/>
    <col min="7960" max="7960" width="14" style="97" bestFit="1" customWidth="1"/>
    <col min="7961" max="7961" width="11.140625" style="97" bestFit="1" customWidth="1"/>
    <col min="7962" max="7962" width="11.42578125" style="97" bestFit="1" customWidth="1"/>
    <col min="7963" max="7963" width="11.140625" style="97" bestFit="1" customWidth="1"/>
    <col min="7964" max="7964" width="6" style="97" bestFit="1" customWidth="1"/>
    <col min="7965" max="7965" width="14.28515625" style="97" bestFit="1" customWidth="1"/>
    <col min="7966" max="7966" width="12.5703125" style="97" bestFit="1" customWidth="1"/>
    <col min="7967" max="8192" width="9.140625" style="97"/>
    <col min="8193" max="8193" width="6" style="97" bestFit="1" customWidth="1"/>
    <col min="8194" max="8194" width="15.140625" style="97" bestFit="1" customWidth="1"/>
    <col min="8195" max="8195" width="11.140625" style="97" bestFit="1" customWidth="1"/>
    <col min="8196" max="8196" width="10.140625" style="97" bestFit="1" customWidth="1"/>
    <col min="8197" max="8197" width="11.140625" style="97" bestFit="1" customWidth="1"/>
    <col min="8198" max="8198" width="11.42578125" style="97" bestFit="1" customWidth="1"/>
    <col min="8199" max="8199" width="11.140625" style="97" bestFit="1" customWidth="1"/>
    <col min="8200" max="8200" width="6" style="97" bestFit="1" customWidth="1"/>
    <col min="8201" max="8201" width="14.28515625" style="97" bestFit="1" customWidth="1"/>
    <col min="8202" max="8202" width="12.5703125" style="97" bestFit="1" customWidth="1"/>
    <col min="8203" max="8203" width="6" style="97" bestFit="1" customWidth="1"/>
    <col min="8204" max="8204" width="15.140625" style="97" bestFit="1" customWidth="1"/>
    <col min="8205" max="8205" width="13" style="97" customWidth="1"/>
    <col min="8206" max="8206" width="12" style="97" customWidth="1"/>
    <col min="8207" max="8207" width="12.140625" style="97" bestFit="1" customWidth="1"/>
    <col min="8208" max="8208" width="11.42578125" style="97" bestFit="1" customWidth="1"/>
    <col min="8209" max="8209" width="11.140625" style="97" bestFit="1" customWidth="1"/>
    <col min="8210" max="8210" width="8.28515625" style="97" bestFit="1" customWidth="1"/>
    <col min="8211" max="8211" width="14.28515625" style="97" bestFit="1" customWidth="1"/>
    <col min="8212" max="8212" width="12.5703125" style="97" bestFit="1" customWidth="1"/>
    <col min="8213" max="8213" width="6" style="97" customWidth="1"/>
    <col min="8214" max="8214" width="15.140625" style="97" bestFit="1" customWidth="1"/>
    <col min="8215" max="8215" width="14.42578125" style="97" bestFit="1" customWidth="1"/>
    <col min="8216" max="8216" width="14" style="97" bestFit="1" customWidth="1"/>
    <col min="8217" max="8217" width="11.140625" style="97" bestFit="1" customWidth="1"/>
    <col min="8218" max="8218" width="11.42578125" style="97" bestFit="1" customWidth="1"/>
    <col min="8219" max="8219" width="11.140625" style="97" bestFit="1" customWidth="1"/>
    <col min="8220" max="8220" width="6" style="97" bestFit="1" customWidth="1"/>
    <col min="8221" max="8221" width="14.28515625" style="97" bestFit="1" customWidth="1"/>
    <col min="8222" max="8222" width="12.5703125" style="97" bestFit="1" customWidth="1"/>
    <col min="8223" max="8448" width="9.140625" style="97"/>
    <col min="8449" max="8449" width="6" style="97" bestFit="1" customWidth="1"/>
    <col min="8450" max="8450" width="15.140625" style="97" bestFit="1" customWidth="1"/>
    <col min="8451" max="8451" width="11.140625" style="97" bestFit="1" customWidth="1"/>
    <col min="8452" max="8452" width="10.140625" style="97" bestFit="1" customWidth="1"/>
    <col min="8453" max="8453" width="11.140625" style="97" bestFit="1" customWidth="1"/>
    <col min="8454" max="8454" width="11.42578125" style="97" bestFit="1" customWidth="1"/>
    <col min="8455" max="8455" width="11.140625" style="97" bestFit="1" customWidth="1"/>
    <col min="8456" max="8456" width="6" style="97" bestFit="1" customWidth="1"/>
    <col min="8457" max="8457" width="14.28515625" style="97" bestFit="1" customWidth="1"/>
    <col min="8458" max="8458" width="12.5703125" style="97" bestFit="1" customWidth="1"/>
    <col min="8459" max="8459" width="6" style="97" bestFit="1" customWidth="1"/>
    <col min="8460" max="8460" width="15.140625" style="97" bestFit="1" customWidth="1"/>
    <col min="8461" max="8461" width="13" style="97" customWidth="1"/>
    <col min="8462" max="8462" width="12" style="97" customWidth="1"/>
    <col min="8463" max="8463" width="12.140625" style="97" bestFit="1" customWidth="1"/>
    <col min="8464" max="8464" width="11.42578125" style="97" bestFit="1" customWidth="1"/>
    <col min="8465" max="8465" width="11.140625" style="97" bestFit="1" customWidth="1"/>
    <col min="8466" max="8466" width="8.28515625" style="97" bestFit="1" customWidth="1"/>
    <col min="8467" max="8467" width="14.28515625" style="97" bestFit="1" customWidth="1"/>
    <col min="8468" max="8468" width="12.5703125" style="97" bestFit="1" customWidth="1"/>
    <col min="8469" max="8469" width="6" style="97" customWidth="1"/>
    <col min="8470" max="8470" width="15.140625" style="97" bestFit="1" customWidth="1"/>
    <col min="8471" max="8471" width="14.42578125" style="97" bestFit="1" customWidth="1"/>
    <col min="8472" max="8472" width="14" style="97" bestFit="1" customWidth="1"/>
    <col min="8473" max="8473" width="11.140625" style="97" bestFit="1" customWidth="1"/>
    <col min="8474" max="8474" width="11.42578125" style="97" bestFit="1" customWidth="1"/>
    <col min="8475" max="8475" width="11.140625" style="97" bestFit="1" customWidth="1"/>
    <col min="8476" max="8476" width="6" style="97" bestFit="1" customWidth="1"/>
    <col min="8477" max="8477" width="14.28515625" style="97" bestFit="1" customWidth="1"/>
    <col min="8478" max="8478" width="12.5703125" style="97" bestFit="1" customWidth="1"/>
    <col min="8479" max="8704" width="9.140625" style="97"/>
    <col min="8705" max="8705" width="6" style="97" bestFit="1" customWidth="1"/>
    <col min="8706" max="8706" width="15.140625" style="97" bestFit="1" customWidth="1"/>
    <col min="8707" max="8707" width="11.140625" style="97" bestFit="1" customWidth="1"/>
    <col min="8708" max="8708" width="10.140625" style="97" bestFit="1" customWidth="1"/>
    <col min="8709" max="8709" width="11.140625" style="97" bestFit="1" customWidth="1"/>
    <col min="8710" max="8710" width="11.42578125" style="97" bestFit="1" customWidth="1"/>
    <col min="8711" max="8711" width="11.140625" style="97" bestFit="1" customWidth="1"/>
    <col min="8712" max="8712" width="6" style="97" bestFit="1" customWidth="1"/>
    <col min="8713" max="8713" width="14.28515625" style="97" bestFit="1" customWidth="1"/>
    <col min="8714" max="8714" width="12.5703125" style="97" bestFit="1" customWidth="1"/>
    <col min="8715" max="8715" width="6" style="97" bestFit="1" customWidth="1"/>
    <col min="8716" max="8716" width="15.140625" style="97" bestFit="1" customWidth="1"/>
    <col min="8717" max="8717" width="13" style="97" customWidth="1"/>
    <col min="8718" max="8718" width="12" style="97" customWidth="1"/>
    <col min="8719" max="8719" width="12.140625" style="97" bestFit="1" customWidth="1"/>
    <col min="8720" max="8720" width="11.42578125" style="97" bestFit="1" customWidth="1"/>
    <col min="8721" max="8721" width="11.140625" style="97" bestFit="1" customWidth="1"/>
    <col min="8722" max="8722" width="8.28515625" style="97" bestFit="1" customWidth="1"/>
    <col min="8723" max="8723" width="14.28515625" style="97" bestFit="1" customWidth="1"/>
    <col min="8724" max="8724" width="12.5703125" style="97" bestFit="1" customWidth="1"/>
    <col min="8725" max="8725" width="6" style="97" customWidth="1"/>
    <col min="8726" max="8726" width="15.140625" style="97" bestFit="1" customWidth="1"/>
    <col min="8727" max="8727" width="14.42578125" style="97" bestFit="1" customWidth="1"/>
    <col min="8728" max="8728" width="14" style="97" bestFit="1" customWidth="1"/>
    <col min="8729" max="8729" width="11.140625" style="97" bestFit="1" customWidth="1"/>
    <col min="8730" max="8730" width="11.42578125" style="97" bestFit="1" customWidth="1"/>
    <col min="8731" max="8731" width="11.140625" style="97" bestFit="1" customWidth="1"/>
    <col min="8732" max="8732" width="6" style="97" bestFit="1" customWidth="1"/>
    <col min="8733" max="8733" width="14.28515625" style="97" bestFit="1" customWidth="1"/>
    <col min="8734" max="8734" width="12.5703125" style="97" bestFit="1" customWidth="1"/>
    <col min="8735" max="8960" width="9.140625" style="97"/>
    <col min="8961" max="8961" width="6" style="97" bestFit="1" customWidth="1"/>
    <col min="8962" max="8962" width="15.140625" style="97" bestFit="1" customWidth="1"/>
    <col min="8963" max="8963" width="11.140625" style="97" bestFit="1" customWidth="1"/>
    <col min="8964" max="8964" width="10.140625" style="97" bestFit="1" customWidth="1"/>
    <col min="8965" max="8965" width="11.140625" style="97" bestFit="1" customWidth="1"/>
    <col min="8966" max="8966" width="11.42578125" style="97" bestFit="1" customWidth="1"/>
    <col min="8967" max="8967" width="11.140625" style="97" bestFit="1" customWidth="1"/>
    <col min="8968" max="8968" width="6" style="97" bestFit="1" customWidth="1"/>
    <col min="8969" max="8969" width="14.28515625" style="97" bestFit="1" customWidth="1"/>
    <col min="8970" max="8970" width="12.5703125" style="97" bestFit="1" customWidth="1"/>
    <col min="8971" max="8971" width="6" style="97" bestFit="1" customWidth="1"/>
    <col min="8972" max="8972" width="15.140625" style="97" bestFit="1" customWidth="1"/>
    <col min="8973" max="8973" width="13" style="97" customWidth="1"/>
    <col min="8974" max="8974" width="12" style="97" customWidth="1"/>
    <col min="8975" max="8975" width="12.140625" style="97" bestFit="1" customWidth="1"/>
    <col min="8976" max="8976" width="11.42578125" style="97" bestFit="1" customWidth="1"/>
    <col min="8977" max="8977" width="11.140625" style="97" bestFit="1" customWidth="1"/>
    <col min="8978" max="8978" width="8.28515625" style="97" bestFit="1" customWidth="1"/>
    <col min="8979" max="8979" width="14.28515625" style="97" bestFit="1" customWidth="1"/>
    <col min="8980" max="8980" width="12.5703125" style="97" bestFit="1" customWidth="1"/>
    <col min="8981" max="8981" width="6" style="97" customWidth="1"/>
    <col min="8982" max="8982" width="15.140625" style="97" bestFit="1" customWidth="1"/>
    <col min="8983" max="8983" width="14.42578125" style="97" bestFit="1" customWidth="1"/>
    <col min="8984" max="8984" width="14" style="97" bestFit="1" customWidth="1"/>
    <col min="8985" max="8985" width="11.140625" style="97" bestFit="1" customWidth="1"/>
    <col min="8986" max="8986" width="11.42578125" style="97" bestFit="1" customWidth="1"/>
    <col min="8987" max="8987" width="11.140625" style="97" bestFit="1" customWidth="1"/>
    <col min="8988" max="8988" width="6" style="97" bestFit="1" customWidth="1"/>
    <col min="8989" max="8989" width="14.28515625" style="97" bestFit="1" customWidth="1"/>
    <col min="8990" max="8990" width="12.5703125" style="97" bestFit="1" customWidth="1"/>
    <col min="8991" max="9216" width="9.140625" style="97"/>
    <col min="9217" max="9217" width="6" style="97" bestFit="1" customWidth="1"/>
    <col min="9218" max="9218" width="15.140625" style="97" bestFit="1" customWidth="1"/>
    <col min="9219" max="9219" width="11.140625" style="97" bestFit="1" customWidth="1"/>
    <col min="9220" max="9220" width="10.140625" style="97" bestFit="1" customWidth="1"/>
    <col min="9221" max="9221" width="11.140625" style="97" bestFit="1" customWidth="1"/>
    <col min="9222" max="9222" width="11.42578125" style="97" bestFit="1" customWidth="1"/>
    <col min="9223" max="9223" width="11.140625" style="97" bestFit="1" customWidth="1"/>
    <col min="9224" max="9224" width="6" style="97" bestFit="1" customWidth="1"/>
    <col min="9225" max="9225" width="14.28515625" style="97" bestFit="1" customWidth="1"/>
    <col min="9226" max="9226" width="12.5703125" style="97" bestFit="1" customWidth="1"/>
    <col min="9227" max="9227" width="6" style="97" bestFit="1" customWidth="1"/>
    <col min="9228" max="9228" width="15.140625" style="97" bestFit="1" customWidth="1"/>
    <col min="9229" max="9229" width="13" style="97" customWidth="1"/>
    <col min="9230" max="9230" width="12" style="97" customWidth="1"/>
    <col min="9231" max="9231" width="12.140625" style="97" bestFit="1" customWidth="1"/>
    <col min="9232" max="9232" width="11.42578125" style="97" bestFit="1" customWidth="1"/>
    <col min="9233" max="9233" width="11.140625" style="97" bestFit="1" customWidth="1"/>
    <col min="9234" max="9234" width="8.28515625" style="97" bestFit="1" customWidth="1"/>
    <col min="9235" max="9235" width="14.28515625" style="97" bestFit="1" customWidth="1"/>
    <col min="9236" max="9236" width="12.5703125" style="97" bestFit="1" customWidth="1"/>
    <col min="9237" max="9237" width="6" style="97" customWidth="1"/>
    <col min="9238" max="9238" width="15.140625" style="97" bestFit="1" customWidth="1"/>
    <col min="9239" max="9239" width="14.42578125" style="97" bestFit="1" customWidth="1"/>
    <col min="9240" max="9240" width="14" style="97" bestFit="1" customWidth="1"/>
    <col min="9241" max="9241" width="11.140625" style="97" bestFit="1" customWidth="1"/>
    <col min="9242" max="9242" width="11.42578125" style="97" bestFit="1" customWidth="1"/>
    <col min="9243" max="9243" width="11.140625" style="97" bestFit="1" customWidth="1"/>
    <col min="9244" max="9244" width="6" style="97" bestFit="1" customWidth="1"/>
    <col min="9245" max="9245" width="14.28515625" style="97" bestFit="1" customWidth="1"/>
    <col min="9246" max="9246" width="12.5703125" style="97" bestFit="1" customWidth="1"/>
    <col min="9247" max="9472" width="9.140625" style="97"/>
    <col min="9473" max="9473" width="6" style="97" bestFit="1" customWidth="1"/>
    <col min="9474" max="9474" width="15.140625" style="97" bestFit="1" customWidth="1"/>
    <col min="9475" max="9475" width="11.140625" style="97" bestFit="1" customWidth="1"/>
    <col min="9476" max="9476" width="10.140625" style="97" bestFit="1" customWidth="1"/>
    <col min="9477" max="9477" width="11.140625" style="97" bestFit="1" customWidth="1"/>
    <col min="9478" max="9478" width="11.42578125" style="97" bestFit="1" customWidth="1"/>
    <col min="9479" max="9479" width="11.140625" style="97" bestFit="1" customWidth="1"/>
    <col min="9480" max="9480" width="6" style="97" bestFit="1" customWidth="1"/>
    <col min="9481" max="9481" width="14.28515625" style="97" bestFit="1" customWidth="1"/>
    <col min="9482" max="9482" width="12.5703125" style="97" bestFit="1" customWidth="1"/>
    <col min="9483" max="9483" width="6" style="97" bestFit="1" customWidth="1"/>
    <col min="9484" max="9484" width="15.140625" style="97" bestFit="1" customWidth="1"/>
    <col min="9485" max="9485" width="13" style="97" customWidth="1"/>
    <col min="9486" max="9486" width="12" style="97" customWidth="1"/>
    <col min="9487" max="9487" width="12.140625" style="97" bestFit="1" customWidth="1"/>
    <col min="9488" max="9488" width="11.42578125" style="97" bestFit="1" customWidth="1"/>
    <col min="9489" max="9489" width="11.140625" style="97" bestFit="1" customWidth="1"/>
    <col min="9490" max="9490" width="8.28515625" style="97" bestFit="1" customWidth="1"/>
    <col min="9491" max="9491" width="14.28515625" style="97" bestFit="1" customWidth="1"/>
    <col min="9492" max="9492" width="12.5703125" style="97" bestFit="1" customWidth="1"/>
    <col min="9493" max="9493" width="6" style="97" customWidth="1"/>
    <col min="9494" max="9494" width="15.140625" style="97" bestFit="1" customWidth="1"/>
    <col min="9495" max="9495" width="14.42578125" style="97" bestFit="1" customWidth="1"/>
    <col min="9496" max="9496" width="14" style="97" bestFit="1" customWidth="1"/>
    <col min="9497" max="9497" width="11.140625" style="97" bestFit="1" customWidth="1"/>
    <col min="9498" max="9498" width="11.42578125" style="97" bestFit="1" customWidth="1"/>
    <col min="9499" max="9499" width="11.140625" style="97" bestFit="1" customWidth="1"/>
    <col min="9500" max="9500" width="6" style="97" bestFit="1" customWidth="1"/>
    <col min="9501" max="9501" width="14.28515625" style="97" bestFit="1" customWidth="1"/>
    <col min="9502" max="9502" width="12.5703125" style="97" bestFit="1" customWidth="1"/>
    <col min="9503" max="9728" width="9.140625" style="97"/>
    <col min="9729" max="9729" width="6" style="97" bestFit="1" customWidth="1"/>
    <col min="9730" max="9730" width="15.140625" style="97" bestFit="1" customWidth="1"/>
    <col min="9731" max="9731" width="11.140625" style="97" bestFit="1" customWidth="1"/>
    <col min="9732" max="9732" width="10.140625" style="97" bestFit="1" customWidth="1"/>
    <col min="9733" max="9733" width="11.140625" style="97" bestFit="1" customWidth="1"/>
    <col min="9734" max="9734" width="11.42578125" style="97" bestFit="1" customWidth="1"/>
    <col min="9735" max="9735" width="11.140625" style="97" bestFit="1" customWidth="1"/>
    <col min="9736" max="9736" width="6" style="97" bestFit="1" customWidth="1"/>
    <col min="9737" max="9737" width="14.28515625" style="97" bestFit="1" customWidth="1"/>
    <col min="9738" max="9738" width="12.5703125" style="97" bestFit="1" customWidth="1"/>
    <col min="9739" max="9739" width="6" style="97" bestFit="1" customWidth="1"/>
    <col min="9740" max="9740" width="15.140625" style="97" bestFit="1" customWidth="1"/>
    <col min="9741" max="9741" width="13" style="97" customWidth="1"/>
    <col min="9742" max="9742" width="12" style="97" customWidth="1"/>
    <col min="9743" max="9743" width="12.140625" style="97" bestFit="1" customWidth="1"/>
    <col min="9744" max="9744" width="11.42578125" style="97" bestFit="1" customWidth="1"/>
    <col min="9745" max="9745" width="11.140625" style="97" bestFit="1" customWidth="1"/>
    <col min="9746" max="9746" width="8.28515625" style="97" bestFit="1" customWidth="1"/>
    <col min="9747" max="9747" width="14.28515625" style="97" bestFit="1" customWidth="1"/>
    <col min="9748" max="9748" width="12.5703125" style="97" bestFit="1" customWidth="1"/>
    <col min="9749" max="9749" width="6" style="97" customWidth="1"/>
    <col min="9750" max="9750" width="15.140625" style="97" bestFit="1" customWidth="1"/>
    <col min="9751" max="9751" width="14.42578125" style="97" bestFit="1" customWidth="1"/>
    <col min="9752" max="9752" width="14" style="97" bestFit="1" customWidth="1"/>
    <col min="9753" max="9753" width="11.140625" style="97" bestFit="1" customWidth="1"/>
    <col min="9754" max="9754" width="11.42578125" style="97" bestFit="1" customWidth="1"/>
    <col min="9755" max="9755" width="11.140625" style="97" bestFit="1" customWidth="1"/>
    <col min="9756" max="9756" width="6" style="97" bestFit="1" customWidth="1"/>
    <col min="9757" max="9757" width="14.28515625" style="97" bestFit="1" customWidth="1"/>
    <col min="9758" max="9758" width="12.5703125" style="97" bestFit="1" customWidth="1"/>
    <col min="9759" max="9984" width="9.140625" style="97"/>
    <col min="9985" max="9985" width="6" style="97" bestFit="1" customWidth="1"/>
    <col min="9986" max="9986" width="15.140625" style="97" bestFit="1" customWidth="1"/>
    <col min="9987" max="9987" width="11.140625" style="97" bestFit="1" customWidth="1"/>
    <col min="9988" max="9988" width="10.140625" style="97" bestFit="1" customWidth="1"/>
    <col min="9989" max="9989" width="11.140625" style="97" bestFit="1" customWidth="1"/>
    <col min="9990" max="9990" width="11.42578125" style="97" bestFit="1" customWidth="1"/>
    <col min="9991" max="9991" width="11.140625" style="97" bestFit="1" customWidth="1"/>
    <col min="9992" max="9992" width="6" style="97" bestFit="1" customWidth="1"/>
    <col min="9993" max="9993" width="14.28515625" style="97" bestFit="1" customWidth="1"/>
    <col min="9994" max="9994" width="12.5703125" style="97" bestFit="1" customWidth="1"/>
    <col min="9995" max="9995" width="6" style="97" bestFit="1" customWidth="1"/>
    <col min="9996" max="9996" width="15.140625" style="97" bestFit="1" customWidth="1"/>
    <col min="9997" max="9997" width="13" style="97" customWidth="1"/>
    <col min="9998" max="9998" width="12" style="97" customWidth="1"/>
    <col min="9999" max="9999" width="12.140625" style="97" bestFit="1" customWidth="1"/>
    <col min="10000" max="10000" width="11.42578125" style="97" bestFit="1" customWidth="1"/>
    <col min="10001" max="10001" width="11.140625" style="97" bestFit="1" customWidth="1"/>
    <col min="10002" max="10002" width="8.28515625" style="97" bestFit="1" customWidth="1"/>
    <col min="10003" max="10003" width="14.28515625" style="97" bestFit="1" customWidth="1"/>
    <col min="10004" max="10004" width="12.5703125" style="97" bestFit="1" customWidth="1"/>
    <col min="10005" max="10005" width="6" style="97" customWidth="1"/>
    <col min="10006" max="10006" width="15.140625" style="97" bestFit="1" customWidth="1"/>
    <col min="10007" max="10007" width="14.42578125" style="97" bestFit="1" customWidth="1"/>
    <col min="10008" max="10008" width="14" style="97" bestFit="1" customWidth="1"/>
    <col min="10009" max="10009" width="11.140625" style="97" bestFit="1" customWidth="1"/>
    <col min="10010" max="10010" width="11.42578125" style="97" bestFit="1" customWidth="1"/>
    <col min="10011" max="10011" width="11.140625" style="97" bestFit="1" customWidth="1"/>
    <col min="10012" max="10012" width="6" style="97" bestFit="1" customWidth="1"/>
    <col min="10013" max="10013" width="14.28515625" style="97" bestFit="1" customWidth="1"/>
    <col min="10014" max="10014" width="12.5703125" style="97" bestFit="1" customWidth="1"/>
    <col min="10015" max="10240" width="9.140625" style="97"/>
    <col min="10241" max="10241" width="6" style="97" bestFit="1" customWidth="1"/>
    <col min="10242" max="10242" width="15.140625" style="97" bestFit="1" customWidth="1"/>
    <col min="10243" max="10243" width="11.140625" style="97" bestFit="1" customWidth="1"/>
    <col min="10244" max="10244" width="10.140625" style="97" bestFit="1" customWidth="1"/>
    <col min="10245" max="10245" width="11.140625" style="97" bestFit="1" customWidth="1"/>
    <col min="10246" max="10246" width="11.42578125" style="97" bestFit="1" customWidth="1"/>
    <col min="10247" max="10247" width="11.140625" style="97" bestFit="1" customWidth="1"/>
    <col min="10248" max="10248" width="6" style="97" bestFit="1" customWidth="1"/>
    <col min="10249" max="10249" width="14.28515625" style="97" bestFit="1" customWidth="1"/>
    <col min="10250" max="10250" width="12.5703125" style="97" bestFit="1" customWidth="1"/>
    <col min="10251" max="10251" width="6" style="97" bestFit="1" customWidth="1"/>
    <col min="10252" max="10252" width="15.140625" style="97" bestFit="1" customWidth="1"/>
    <col min="10253" max="10253" width="13" style="97" customWidth="1"/>
    <col min="10254" max="10254" width="12" style="97" customWidth="1"/>
    <col min="10255" max="10255" width="12.140625" style="97" bestFit="1" customWidth="1"/>
    <col min="10256" max="10256" width="11.42578125" style="97" bestFit="1" customWidth="1"/>
    <col min="10257" max="10257" width="11.140625" style="97" bestFit="1" customWidth="1"/>
    <col min="10258" max="10258" width="8.28515625" style="97" bestFit="1" customWidth="1"/>
    <col min="10259" max="10259" width="14.28515625" style="97" bestFit="1" customWidth="1"/>
    <col min="10260" max="10260" width="12.5703125" style="97" bestFit="1" customWidth="1"/>
    <col min="10261" max="10261" width="6" style="97" customWidth="1"/>
    <col min="10262" max="10262" width="15.140625" style="97" bestFit="1" customWidth="1"/>
    <col min="10263" max="10263" width="14.42578125" style="97" bestFit="1" customWidth="1"/>
    <col min="10264" max="10264" width="14" style="97" bestFit="1" customWidth="1"/>
    <col min="10265" max="10265" width="11.140625" style="97" bestFit="1" customWidth="1"/>
    <col min="10266" max="10266" width="11.42578125" style="97" bestFit="1" customWidth="1"/>
    <col min="10267" max="10267" width="11.140625" style="97" bestFit="1" customWidth="1"/>
    <col min="10268" max="10268" width="6" style="97" bestFit="1" customWidth="1"/>
    <col min="10269" max="10269" width="14.28515625" style="97" bestFit="1" customWidth="1"/>
    <col min="10270" max="10270" width="12.5703125" style="97" bestFit="1" customWidth="1"/>
    <col min="10271" max="10496" width="9.140625" style="97"/>
    <col min="10497" max="10497" width="6" style="97" bestFit="1" customWidth="1"/>
    <col min="10498" max="10498" width="15.140625" style="97" bestFit="1" customWidth="1"/>
    <col min="10499" max="10499" width="11.140625" style="97" bestFit="1" customWidth="1"/>
    <col min="10500" max="10500" width="10.140625" style="97" bestFit="1" customWidth="1"/>
    <col min="10501" max="10501" width="11.140625" style="97" bestFit="1" customWidth="1"/>
    <col min="10502" max="10502" width="11.42578125" style="97" bestFit="1" customWidth="1"/>
    <col min="10503" max="10503" width="11.140625" style="97" bestFit="1" customWidth="1"/>
    <col min="10504" max="10504" width="6" style="97" bestFit="1" customWidth="1"/>
    <col min="10505" max="10505" width="14.28515625" style="97" bestFit="1" customWidth="1"/>
    <col min="10506" max="10506" width="12.5703125" style="97" bestFit="1" customWidth="1"/>
    <col min="10507" max="10507" width="6" style="97" bestFit="1" customWidth="1"/>
    <col min="10508" max="10508" width="15.140625" style="97" bestFit="1" customWidth="1"/>
    <col min="10509" max="10509" width="13" style="97" customWidth="1"/>
    <col min="10510" max="10510" width="12" style="97" customWidth="1"/>
    <col min="10511" max="10511" width="12.140625" style="97" bestFit="1" customWidth="1"/>
    <col min="10512" max="10512" width="11.42578125" style="97" bestFit="1" customWidth="1"/>
    <col min="10513" max="10513" width="11.140625" style="97" bestFit="1" customWidth="1"/>
    <col min="10514" max="10514" width="8.28515625" style="97" bestFit="1" customWidth="1"/>
    <col min="10515" max="10515" width="14.28515625" style="97" bestFit="1" customWidth="1"/>
    <col min="10516" max="10516" width="12.5703125" style="97" bestFit="1" customWidth="1"/>
    <col min="10517" max="10517" width="6" style="97" customWidth="1"/>
    <col min="10518" max="10518" width="15.140625" style="97" bestFit="1" customWidth="1"/>
    <col min="10519" max="10519" width="14.42578125" style="97" bestFit="1" customWidth="1"/>
    <col min="10520" max="10520" width="14" style="97" bestFit="1" customWidth="1"/>
    <col min="10521" max="10521" width="11.140625" style="97" bestFit="1" customWidth="1"/>
    <col min="10522" max="10522" width="11.42578125" style="97" bestFit="1" customWidth="1"/>
    <col min="10523" max="10523" width="11.140625" style="97" bestFit="1" customWidth="1"/>
    <col min="10524" max="10524" width="6" style="97" bestFit="1" customWidth="1"/>
    <col min="10525" max="10525" width="14.28515625" style="97" bestFit="1" customWidth="1"/>
    <col min="10526" max="10526" width="12.5703125" style="97" bestFit="1" customWidth="1"/>
    <col min="10527" max="10752" width="9.140625" style="97"/>
    <col min="10753" max="10753" width="6" style="97" bestFit="1" customWidth="1"/>
    <col min="10754" max="10754" width="15.140625" style="97" bestFit="1" customWidth="1"/>
    <col min="10755" max="10755" width="11.140625" style="97" bestFit="1" customWidth="1"/>
    <col min="10756" max="10756" width="10.140625" style="97" bestFit="1" customWidth="1"/>
    <col min="10757" max="10757" width="11.140625" style="97" bestFit="1" customWidth="1"/>
    <col min="10758" max="10758" width="11.42578125" style="97" bestFit="1" customWidth="1"/>
    <col min="10759" max="10759" width="11.140625" style="97" bestFit="1" customWidth="1"/>
    <col min="10760" max="10760" width="6" style="97" bestFit="1" customWidth="1"/>
    <col min="10761" max="10761" width="14.28515625" style="97" bestFit="1" customWidth="1"/>
    <col min="10762" max="10762" width="12.5703125" style="97" bestFit="1" customWidth="1"/>
    <col min="10763" max="10763" width="6" style="97" bestFit="1" customWidth="1"/>
    <col min="10764" max="10764" width="15.140625" style="97" bestFit="1" customWidth="1"/>
    <col min="10765" max="10765" width="13" style="97" customWidth="1"/>
    <col min="10766" max="10766" width="12" style="97" customWidth="1"/>
    <col min="10767" max="10767" width="12.140625" style="97" bestFit="1" customWidth="1"/>
    <col min="10768" max="10768" width="11.42578125" style="97" bestFit="1" customWidth="1"/>
    <col min="10769" max="10769" width="11.140625" style="97" bestFit="1" customWidth="1"/>
    <col min="10770" max="10770" width="8.28515625" style="97" bestFit="1" customWidth="1"/>
    <col min="10771" max="10771" width="14.28515625" style="97" bestFit="1" customWidth="1"/>
    <col min="10772" max="10772" width="12.5703125" style="97" bestFit="1" customWidth="1"/>
    <col min="10773" max="10773" width="6" style="97" customWidth="1"/>
    <col min="10774" max="10774" width="15.140625" style="97" bestFit="1" customWidth="1"/>
    <col min="10775" max="10775" width="14.42578125" style="97" bestFit="1" customWidth="1"/>
    <col min="10776" max="10776" width="14" style="97" bestFit="1" customWidth="1"/>
    <col min="10777" max="10777" width="11.140625" style="97" bestFit="1" customWidth="1"/>
    <col min="10778" max="10778" width="11.42578125" style="97" bestFit="1" customWidth="1"/>
    <col min="10779" max="10779" width="11.140625" style="97" bestFit="1" customWidth="1"/>
    <col min="10780" max="10780" width="6" style="97" bestFit="1" customWidth="1"/>
    <col min="10781" max="10781" width="14.28515625" style="97" bestFit="1" customWidth="1"/>
    <col min="10782" max="10782" width="12.5703125" style="97" bestFit="1" customWidth="1"/>
    <col min="10783" max="11008" width="9.140625" style="97"/>
    <col min="11009" max="11009" width="6" style="97" bestFit="1" customWidth="1"/>
    <col min="11010" max="11010" width="15.140625" style="97" bestFit="1" customWidth="1"/>
    <col min="11011" max="11011" width="11.140625" style="97" bestFit="1" customWidth="1"/>
    <col min="11012" max="11012" width="10.140625" style="97" bestFit="1" customWidth="1"/>
    <col min="11013" max="11013" width="11.140625" style="97" bestFit="1" customWidth="1"/>
    <col min="11014" max="11014" width="11.42578125" style="97" bestFit="1" customWidth="1"/>
    <col min="11015" max="11015" width="11.140625" style="97" bestFit="1" customWidth="1"/>
    <col min="11016" max="11016" width="6" style="97" bestFit="1" customWidth="1"/>
    <col min="11017" max="11017" width="14.28515625" style="97" bestFit="1" customWidth="1"/>
    <col min="11018" max="11018" width="12.5703125" style="97" bestFit="1" customWidth="1"/>
    <col min="11019" max="11019" width="6" style="97" bestFit="1" customWidth="1"/>
    <col min="11020" max="11020" width="15.140625" style="97" bestFit="1" customWidth="1"/>
    <col min="11021" max="11021" width="13" style="97" customWidth="1"/>
    <col min="11022" max="11022" width="12" style="97" customWidth="1"/>
    <col min="11023" max="11023" width="12.140625" style="97" bestFit="1" customWidth="1"/>
    <col min="11024" max="11024" width="11.42578125" style="97" bestFit="1" customWidth="1"/>
    <col min="11025" max="11025" width="11.140625" style="97" bestFit="1" customWidth="1"/>
    <col min="11026" max="11026" width="8.28515625" style="97" bestFit="1" customWidth="1"/>
    <col min="11027" max="11027" width="14.28515625" style="97" bestFit="1" customWidth="1"/>
    <col min="11028" max="11028" width="12.5703125" style="97" bestFit="1" customWidth="1"/>
    <col min="11029" max="11029" width="6" style="97" customWidth="1"/>
    <col min="11030" max="11030" width="15.140625" style="97" bestFit="1" customWidth="1"/>
    <col min="11031" max="11031" width="14.42578125" style="97" bestFit="1" customWidth="1"/>
    <col min="11032" max="11032" width="14" style="97" bestFit="1" customWidth="1"/>
    <col min="11033" max="11033" width="11.140625" style="97" bestFit="1" customWidth="1"/>
    <col min="11034" max="11034" width="11.42578125" style="97" bestFit="1" customWidth="1"/>
    <col min="11035" max="11035" width="11.140625" style="97" bestFit="1" customWidth="1"/>
    <col min="11036" max="11036" width="6" style="97" bestFit="1" customWidth="1"/>
    <col min="11037" max="11037" width="14.28515625" style="97" bestFit="1" customWidth="1"/>
    <col min="11038" max="11038" width="12.5703125" style="97" bestFit="1" customWidth="1"/>
    <col min="11039" max="11264" width="9.140625" style="97"/>
    <col min="11265" max="11265" width="6" style="97" bestFit="1" customWidth="1"/>
    <col min="11266" max="11266" width="15.140625" style="97" bestFit="1" customWidth="1"/>
    <col min="11267" max="11267" width="11.140625" style="97" bestFit="1" customWidth="1"/>
    <col min="11268" max="11268" width="10.140625" style="97" bestFit="1" customWidth="1"/>
    <col min="11269" max="11269" width="11.140625" style="97" bestFit="1" customWidth="1"/>
    <col min="11270" max="11270" width="11.42578125" style="97" bestFit="1" customWidth="1"/>
    <col min="11271" max="11271" width="11.140625" style="97" bestFit="1" customWidth="1"/>
    <col min="11272" max="11272" width="6" style="97" bestFit="1" customWidth="1"/>
    <col min="11273" max="11273" width="14.28515625" style="97" bestFit="1" customWidth="1"/>
    <col min="11274" max="11274" width="12.5703125" style="97" bestFit="1" customWidth="1"/>
    <col min="11275" max="11275" width="6" style="97" bestFit="1" customWidth="1"/>
    <col min="11276" max="11276" width="15.140625" style="97" bestFit="1" customWidth="1"/>
    <col min="11277" max="11277" width="13" style="97" customWidth="1"/>
    <col min="11278" max="11278" width="12" style="97" customWidth="1"/>
    <col min="11279" max="11279" width="12.140625" style="97" bestFit="1" customWidth="1"/>
    <col min="11280" max="11280" width="11.42578125" style="97" bestFit="1" customWidth="1"/>
    <col min="11281" max="11281" width="11.140625" style="97" bestFit="1" customWidth="1"/>
    <col min="11282" max="11282" width="8.28515625" style="97" bestFit="1" customWidth="1"/>
    <col min="11283" max="11283" width="14.28515625" style="97" bestFit="1" customWidth="1"/>
    <col min="11284" max="11284" width="12.5703125" style="97" bestFit="1" customWidth="1"/>
    <col min="11285" max="11285" width="6" style="97" customWidth="1"/>
    <col min="11286" max="11286" width="15.140625" style="97" bestFit="1" customWidth="1"/>
    <col min="11287" max="11287" width="14.42578125" style="97" bestFit="1" customWidth="1"/>
    <col min="11288" max="11288" width="14" style="97" bestFit="1" customWidth="1"/>
    <col min="11289" max="11289" width="11.140625" style="97" bestFit="1" customWidth="1"/>
    <col min="11290" max="11290" width="11.42578125" style="97" bestFit="1" customWidth="1"/>
    <col min="11291" max="11291" width="11.140625" style="97" bestFit="1" customWidth="1"/>
    <col min="11292" max="11292" width="6" style="97" bestFit="1" customWidth="1"/>
    <col min="11293" max="11293" width="14.28515625" style="97" bestFit="1" customWidth="1"/>
    <col min="11294" max="11294" width="12.5703125" style="97" bestFit="1" customWidth="1"/>
    <col min="11295" max="11520" width="9.140625" style="97"/>
    <col min="11521" max="11521" width="6" style="97" bestFit="1" customWidth="1"/>
    <col min="11522" max="11522" width="15.140625" style="97" bestFit="1" customWidth="1"/>
    <col min="11523" max="11523" width="11.140625" style="97" bestFit="1" customWidth="1"/>
    <col min="11524" max="11524" width="10.140625" style="97" bestFit="1" customWidth="1"/>
    <col min="11525" max="11525" width="11.140625" style="97" bestFit="1" customWidth="1"/>
    <col min="11526" max="11526" width="11.42578125" style="97" bestFit="1" customWidth="1"/>
    <col min="11527" max="11527" width="11.140625" style="97" bestFit="1" customWidth="1"/>
    <col min="11528" max="11528" width="6" style="97" bestFit="1" customWidth="1"/>
    <col min="11529" max="11529" width="14.28515625" style="97" bestFit="1" customWidth="1"/>
    <col min="11530" max="11530" width="12.5703125" style="97" bestFit="1" customWidth="1"/>
    <col min="11531" max="11531" width="6" style="97" bestFit="1" customWidth="1"/>
    <col min="11532" max="11532" width="15.140625" style="97" bestFit="1" customWidth="1"/>
    <col min="11533" max="11533" width="13" style="97" customWidth="1"/>
    <col min="11534" max="11534" width="12" style="97" customWidth="1"/>
    <col min="11535" max="11535" width="12.140625" style="97" bestFit="1" customWidth="1"/>
    <col min="11536" max="11536" width="11.42578125" style="97" bestFit="1" customWidth="1"/>
    <col min="11537" max="11537" width="11.140625" style="97" bestFit="1" customWidth="1"/>
    <col min="11538" max="11538" width="8.28515625" style="97" bestFit="1" customWidth="1"/>
    <col min="11539" max="11539" width="14.28515625" style="97" bestFit="1" customWidth="1"/>
    <col min="11540" max="11540" width="12.5703125" style="97" bestFit="1" customWidth="1"/>
    <col min="11541" max="11541" width="6" style="97" customWidth="1"/>
    <col min="11542" max="11542" width="15.140625" style="97" bestFit="1" customWidth="1"/>
    <col min="11543" max="11543" width="14.42578125" style="97" bestFit="1" customWidth="1"/>
    <col min="11544" max="11544" width="14" style="97" bestFit="1" customWidth="1"/>
    <col min="11545" max="11545" width="11.140625" style="97" bestFit="1" customWidth="1"/>
    <col min="11546" max="11546" width="11.42578125" style="97" bestFit="1" customWidth="1"/>
    <col min="11547" max="11547" width="11.140625" style="97" bestFit="1" customWidth="1"/>
    <col min="11548" max="11548" width="6" style="97" bestFit="1" customWidth="1"/>
    <col min="11549" max="11549" width="14.28515625" style="97" bestFit="1" customWidth="1"/>
    <col min="11550" max="11550" width="12.5703125" style="97" bestFit="1" customWidth="1"/>
    <col min="11551" max="11776" width="9.140625" style="97"/>
    <col min="11777" max="11777" width="6" style="97" bestFit="1" customWidth="1"/>
    <col min="11778" max="11778" width="15.140625" style="97" bestFit="1" customWidth="1"/>
    <col min="11779" max="11779" width="11.140625" style="97" bestFit="1" customWidth="1"/>
    <col min="11780" max="11780" width="10.140625" style="97" bestFit="1" customWidth="1"/>
    <col min="11781" max="11781" width="11.140625" style="97" bestFit="1" customWidth="1"/>
    <col min="11782" max="11782" width="11.42578125" style="97" bestFit="1" customWidth="1"/>
    <col min="11783" max="11783" width="11.140625" style="97" bestFit="1" customWidth="1"/>
    <col min="11784" max="11784" width="6" style="97" bestFit="1" customWidth="1"/>
    <col min="11785" max="11785" width="14.28515625" style="97" bestFit="1" customWidth="1"/>
    <col min="11786" max="11786" width="12.5703125" style="97" bestFit="1" customWidth="1"/>
    <col min="11787" max="11787" width="6" style="97" bestFit="1" customWidth="1"/>
    <col min="11788" max="11788" width="15.140625" style="97" bestFit="1" customWidth="1"/>
    <col min="11789" max="11789" width="13" style="97" customWidth="1"/>
    <col min="11790" max="11790" width="12" style="97" customWidth="1"/>
    <col min="11791" max="11791" width="12.140625" style="97" bestFit="1" customWidth="1"/>
    <col min="11792" max="11792" width="11.42578125" style="97" bestFit="1" customWidth="1"/>
    <col min="11793" max="11793" width="11.140625" style="97" bestFit="1" customWidth="1"/>
    <col min="11794" max="11794" width="8.28515625" style="97" bestFit="1" customWidth="1"/>
    <col min="11795" max="11795" width="14.28515625" style="97" bestFit="1" customWidth="1"/>
    <col min="11796" max="11796" width="12.5703125" style="97" bestFit="1" customWidth="1"/>
    <col min="11797" max="11797" width="6" style="97" customWidth="1"/>
    <col min="11798" max="11798" width="15.140625" style="97" bestFit="1" customWidth="1"/>
    <col min="11799" max="11799" width="14.42578125" style="97" bestFit="1" customWidth="1"/>
    <col min="11800" max="11800" width="14" style="97" bestFit="1" customWidth="1"/>
    <col min="11801" max="11801" width="11.140625" style="97" bestFit="1" customWidth="1"/>
    <col min="11802" max="11802" width="11.42578125" style="97" bestFit="1" customWidth="1"/>
    <col min="11803" max="11803" width="11.140625" style="97" bestFit="1" customWidth="1"/>
    <col min="11804" max="11804" width="6" style="97" bestFit="1" customWidth="1"/>
    <col min="11805" max="11805" width="14.28515625" style="97" bestFit="1" customWidth="1"/>
    <col min="11806" max="11806" width="12.5703125" style="97" bestFit="1" customWidth="1"/>
    <col min="11807" max="12032" width="9.140625" style="97"/>
    <col min="12033" max="12033" width="6" style="97" bestFit="1" customWidth="1"/>
    <col min="12034" max="12034" width="15.140625" style="97" bestFit="1" customWidth="1"/>
    <col min="12035" max="12035" width="11.140625" style="97" bestFit="1" customWidth="1"/>
    <col min="12036" max="12036" width="10.140625" style="97" bestFit="1" customWidth="1"/>
    <col min="12037" max="12037" width="11.140625" style="97" bestFit="1" customWidth="1"/>
    <col min="12038" max="12038" width="11.42578125" style="97" bestFit="1" customWidth="1"/>
    <col min="12039" max="12039" width="11.140625" style="97" bestFit="1" customWidth="1"/>
    <col min="12040" max="12040" width="6" style="97" bestFit="1" customWidth="1"/>
    <col min="12041" max="12041" width="14.28515625" style="97" bestFit="1" customWidth="1"/>
    <col min="12042" max="12042" width="12.5703125" style="97" bestFit="1" customWidth="1"/>
    <col min="12043" max="12043" width="6" style="97" bestFit="1" customWidth="1"/>
    <col min="12044" max="12044" width="15.140625" style="97" bestFit="1" customWidth="1"/>
    <col min="12045" max="12045" width="13" style="97" customWidth="1"/>
    <col min="12046" max="12046" width="12" style="97" customWidth="1"/>
    <col min="12047" max="12047" width="12.140625" style="97" bestFit="1" customWidth="1"/>
    <col min="12048" max="12048" width="11.42578125" style="97" bestFit="1" customWidth="1"/>
    <col min="12049" max="12049" width="11.140625" style="97" bestFit="1" customWidth="1"/>
    <col min="12050" max="12050" width="8.28515625" style="97" bestFit="1" customWidth="1"/>
    <col min="12051" max="12051" width="14.28515625" style="97" bestFit="1" customWidth="1"/>
    <col min="12052" max="12052" width="12.5703125" style="97" bestFit="1" customWidth="1"/>
    <col min="12053" max="12053" width="6" style="97" customWidth="1"/>
    <col min="12054" max="12054" width="15.140625" style="97" bestFit="1" customWidth="1"/>
    <col min="12055" max="12055" width="14.42578125" style="97" bestFit="1" customWidth="1"/>
    <col min="12056" max="12056" width="14" style="97" bestFit="1" customWidth="1"/>
    <col min="12057" max="12057" width="11.140625" style="97" bestFit="1" customWidth="1"/>
    <col min="12058" max="12058" width="11.42578125" style="97" bestFit="1" customWidth="1"/>
    <col min="12059" max="12059" width="11.140625" style="97" bestFit="1" customWidth="1"/>
    <col min="12060" max="12060" width="6" style="97" bestFit="1" customWidth="1"/>
    <col min="12061" max="12061" width="14.28515625" style="97" bestFit="1" customWidth="1"/>
    <col min="12062" max="12062" width="12.5703125" style="97" bestFit="1" customWidth="1"/>
    <col min="12063" max="12288" width="9.140625" style="97"/>
    <col min="12289" max="12289" width="6" style="97" bestFit="1" customWidth="1"/>
    <col min="12290" max="12290" width="15.140625" style="97" bestFit="1" customWidth="1"/>
    <col min="12291" max="12291" width="11.140625" style="97" bestFit="1" customWidth="1"/>
    <col min="12292" max="12292" width="10.140625" style="97" bestFit="1" customWidth="1"/>
    <col min="12293" max="12293" width="11.140625" style="97" bestFit="1" customWidth="1"/>
    <col min="12294" max="12294" width="11.42578125" style="97" bestFit="1" customWidth="1"/>
    <col min="12295" max="12295" width="11.140625" style="97" bestFit="1" customWidth="1"/>
    <col min="12296" max="12296" width="6" style="97" bestFit="1" customWidth="1"/>
    <col min="12297" max="12297" width="14.28515625" style="97" bestFit="1" customWidth="1"/>
    <col min="12298" max="12298" width="12.5703125" style="97" bestFit="1" customWidth="1"/>
    <col min="12299" max="12299" width="6" style="97" bestFit="1" customWidth="1"/>
    <col min="12300" max="12300" width="15.140625" style="97" bestFit="1" customWidth="1"/>
    <col min="12301" max="12301" width="13" style="97" customWidth="1"/>
    <col min="12302" max="12302" width="12" style="97" customWidth="1"/>
    <col min="12303" max="12303" width="12.140625" style="97" bestFit="1" customWidth="1"/>
    <col min="12304" max="12304" width="11.42578125" style="97" bestFit="1" customWidth="1"/>
    <col min="12305" max="12305" width="11.140625" style="97" bestFit="1" customWidth="1"/>
    <col min="12306" max="12306" width="8.28515625" style="97" bestFit="1" customWidth="1"/>
    <col min="12307" max="12307" width="14.28515625" style="97" bestFit="1" customWidth="1"/>
    <col min="12308" max="12308" width="12.5703125" style="97" bestFit="1" customWidth="1"/>
    <col min="12309" max="12309" width="6" style="97" customWidth="1"/>
    <col min="12310" max="12310" width="15.140625" style="97" bestFit="1" customWidth="1"/>
    <col min="12311" max="12311" width="14.42578125" style="97" bestFit="1" customWidth="1"/>
    <col min="12312" max="12312" width="14" style="97" bestFit="1" customWidth="1"/>
    <col min="12313" max="12313" width="11.140625" style="97" bestFit="1" customWidth="1"/>
    <col min="12314" max="12314" width="11.42578125" style="97" bestFit="1" customWidth="1"/>
    <col min="12315" max="12315" width="11.140625" style="97" bestFit="1" customWidth="1"/>
    <col min="12316" max="12316" width="6" style="97" bestFit="1" customWidth="1"/>
    <col min="12317" max="12317" width="14.28515625" style="97" bestFit="1" customWidth="1"/>
    <col min="12318" max="12318" width="12.5703125" style="97" bestFit="1" customWidth="1"/>
    <col min="12319" max="12544" width="9.140625" style="97"/>
    <col min="12545" max="12545" width="6" style="97" bestFit="1" customWidth="1"/>
    <col min="12546" max="12546" width="15.140625" style="97" bestFit="1" customWidth="1"/>
    <col min="12547" max="12547" width="11.140625" style="97" bestFit="1" customWidth="1"/>
    <col min="12548" max="12548" width="10.140625" style="97" bestFit="1" customWidth="1"/>
    <col min="12549" max="12549" width="11.140625" style="97" bestFit="1" customWidth="1"/>
    <col min="12550" max="12550" width="11.42578125" style="97" bestFit="1" customWidth="1"/>
    <col min="12551" max="12551" width="11.140625" style="97" bestFit="1" customWidth="1"/>
    <col min="12552" max="12552" width="6" style="97" bestFit="1" customWidth="1"/>
    <col min="12553" max="12553" width="14.28515625" style="97" bestFit="1" customWidth="1"/>
    <col min="12554" max="12554" width="12.5703125" style="97" bestFit="1" customWidth="1"/>
    <col min="12555" max="12555" width="6" style="97" bestFit="1" customWidth="1"/>
    <col min="12556" max="12556" width="15.140625" style="97" bestFit="1" customWidth="1"/>
    <col min="12557" max="12557" width="13" style="97" customWidth="1"/>
    <col min="12558" max="12558" width="12" style="97" customWidth="1"/>
    <col min="12559" max="12559" width="12.140625" style="97" bestFit="1" customWidth="1"/>
    <col min="12560" max="12560" width="11.42578125" style="97" bestFit="1" customWidth="1"/>
    <col min="12561" max="12561" width="11.140625" style="97" bestFit="1" customWidth="1"/>
    <col min="12562" max="12562" width="8.28515625" style="97" bestFit="1" customWidth="1"/>
    <col min="12563" max="12563" width="14.28515625" style="97" bestFit="1" customWidth="1"/>
    <col min="12564" max="12564" width="12.5703125" style="97" bestFit="1" customWidth="1"/>
    <col min="12565" max="12565" width="6" style="97" customWidth="1"/>
    <col min="12566" max="12566" width="15.140625" style="97" bestFit="1" customWidth="1"/>
    <col min="12567" max="12567" width="14.42578125" style="97" bestFit="1" customWidth="1"/>
    <col min="12568" max="12568" width="14" style="97" bestFit="1" customWidth="1"/>
    <col min="12569" max="12569" width="11.140625" style="97" bestFit="1" customWidth="1"/>
    <col min="12570" max="12570" width="11.42578125" style="97" bestFit="1" customWidth="1"/>
    <col min="12571" max="12571" width="11.140625" style="97" bestFit="1" customWidth="1"/>
    <col min="12572" max="12572" width="6" style="97" bestFit="1" customWidth="1"/>
    <col min="12573" max="12573" width="14.28515625" style="97" bestFit="1" customWidth="1"/>
    <col min="12574" max="12574" width="12.5703125" style="97" bestFit="1" customWidth="1"/>
    <col min="12575" max="12800" width="9.140625" style="97"/>
    <col min="12801" max="12801" width="6" style="97" bestFit="1" customWidth="1"/>
    <col min="12802" max="12802" width="15.140625" style="97" bestFit="1" customWidth="1"/>
    <col min="12803" max="12803" width="11.140625" style="97" bestFit="1" customWidth="1"/>
    <col min="12804" max="12804" width="10.140625" style="97" bestFit="1" customWidth="1"/>
    <col min="12805" max="12805" width="11.140625" style="97" bestFit="1" customWidth="1"/>
    <col min="12806" max="12806" width="11.42578125" style="97" bestFit="1" customWidth="1"/>
    <col min="12807" max="12807" width="11.140625" style="97" bestFit="1" customWidth="1"/>
    <col min="12808" max="12808" width="6" style="97" bestFit="1" customWidth="1"/>
    <col min="12809" max="12809" width="14.28515625" style="97" bestFit="1" customWidth="1"/>
    <col min="12810" max="12810" width="12.5703125" style="97" bestFit="1" customWidth="1"/>
    <col min="12811" max="12811" width="6" style="97" bestFit="1" customWidth="1"/>
    <col min="12812" max="12812" width="15.140625" style="97" bestFit="1" customWidth="1"/>
    <col min="12813" max="12813" width="13" style="97" customWidth="1"/>
    <col min="12814" max="12814" width="12" style="97" customWidth="1"/>
    <col min="12815" max="12815" width="12.140625" style="97" bestFit="1" customWidth="1"/>
    <col min="12816" max="12816" width="11.42578125" style="97" bestFit="1" customWidth="1"/>
    <col min="12817" max="12817" width="11.140625" style="97" bestFit="1" customWidth="1"/>
    <col min="12818" max="12818" width="8.28515625" style="97" bestFit="1" customWidth="1"/>
    <col min="12819" max="12819" width="14.28515625" style="97" bestFit="1" customWidth="1"/>
    <col min="12820" max="12820" width="12.5703125" style="97" bestFit="1" customWidth="1"/>
    <col min="12821" max="12821" width="6" style="97" customWidth="1"/>
    <col min="12822" max="12822" width="15.140625" style="97" bestFit="1" customWidth="1"/>
    <col min="12823" max="12823" width="14.42578125" style="97" bestFit="1" customWidth="1"/>
    <col min="12824" max="12824" width="14" style="97" bestFit="1" customWidth="1"/>
    <col min="12825" max="12825" width="11.140625" style="97" bestFit="1" customWidth="1"/>
    <col min="12826" max="12826" width="11.42578125" style="97" bestFit="1" customWidth="1"/>
    <col min="12827" max="12827" width="11.140625" style="97" bestFit="1" customWidth="1"/>
    <col min="12828" max="12828" width="6" style="97" bestFit="1" customWidth="1"/>
    <col min="12829" max="12829" width="14.28515625" style="97" bestFit="1" customWidth="1"/>
    <col min="12830" max="12830" width="12.5703125" style="97" bestFit="1" customWidth="1"/>
    <col min="12831" max="13056" width="9.140625" style="97"/>
    <col min="13057" max="13057" width="6" style="97" bestFit="1" customWidth="1"/>
    <col min="13058" max="13058" width="15.140625" style="97" bestFit="1" customWidth="1"/>
    <col min="13059" max="13059" width="11.140625" style="97" bestFit="1" customWidth="1"/>
    <col min="13060" max="13060" width="10.140625" style="97" bestFit="1" customWidth="1"/>
    <col min="13061" max="13061" width="11.140625" style="97" bestFit="1" customWidth="1"/>
    <col min="13062" max="13062" width="11.42578125" style="97" bestFit="1" customWidth="1"/>
    <col min="13063" max="13063" width="11.140625" style="97" bestFit="1" customWidth="1"/>
    <col min="13064" max="13064" width="6" style="97" bestFit="1" customWidth="1"/>
    <col min="13065" max="13065" width="14.28515625" style="97" bestFit="1" customWidth="1"/>
    <col min="13066" max="13066" width="12.5703125" style="97" bestFit="1" customWidth="1"/>
    <col min="13067" max="13067" width="6" style="97" bestFit="1" customWidth="1"/>
    <col min="13068" max="13068" width="15.140625" style="97" bestFit="1" customWidth="1"/>
    <col min="13069" max="13069" width="13" style="97" customWidth="1"/>
    <col min="13070" max="13070" width="12" style="97" customWidth="1"/>
    <col min="13071" max="13071" width="12.140625" style="97" bestFit="1" customWidth="1"/>
    <col min="13072" max="13072" width="11.42578125" style="97" bestFit="1" customWidth="1"/>
    <col min="13073" max="13073" width="11.140625" style="97" bestFit="1" customWidth="1"/>
    <col min="13074" max="13074" width="8.28515625" style="97" bestFit="1" customWidth="1"/>
    <col min="13075" max="13075" width="14.28515625" style="97" bestFit="1" customWidth="1"/>
    <col min="13076" max="13076" width="12.5703125" style="97" bestFit="1" customWidth="1"/>
    <col min="13077" max="13077" width="6" style="97" customWidth="1"/>
    <col min="13078" max="13078" width="15.140625" style="97" bestFit="1" customWidth="1"/>
    <col min="13079" max="13079" width="14.42578125" style="97" bestFit="1" customWidth="1"/>
    <col min="13080" max="13080" width="14" style="97" bestFit="1" customWidth="1"/>
    <col min="13081" max="13081" width="11.140625" style="97" bestFit="1" customWidth="1"/>
    <col min="13082" max="13082" width="11.42578125" style="97" bestFit="1" customWidth="1"/>
    <col min="13083" max="13083" width="11.140625" style="97" bestFit="1" customWidth="1"/>
    <col min="13084" max="13084" width="6" style="97" bestFit="1" customWidth="1"/>
    <col min="13085" max="13085" width="14.28515625" style="97" bestFit="1" customWidth="1"/>
    <col min="13086" max="13086" width="12.5703125" style="97" bestFit="1" customWidth="1"/>
    <col min="13087" max="13312" width="9.140625" style="97"/>
    <col min="13313" max="13313" width="6" style="97" bestFit="1" customWidth="1"/>
    <col min="13314" max="13314" width="15.140625" style="97" bestFit="1" customWidth="1"/>
    <col min="13315" max="13315" width="11.140625" style="97" bestFit="1" customWidth="1"/>
    <col min="13316" max="13316" width="10.140625" style="97" bestFit="1" customWidth="1"/>
    <col min="13317" max="13317" width="11.140625" style="97" bestFit="1" customWidth="1"/>
    <col min="13318" max="13318" width="11.42578125" style="97" bestFit="1" customWidth="1"/>
    <col min="13319" max="13319" width="11.140625" style="97" bestFit="1" customWidth="1"/>
    <col min="13320" max="13320" width="6" style="97" bestFit="1" customWidth="1"/>
    <col min="13321" max="13321" width="14.28515625" style="97" bestFit="1" customWidth="1"/>
    <col min="13322" max="13322" width="12.5703125" style="97" bestFit="1" customWidth="1"/>
    <col min="13323" max="13323" width="6" style="97" bestFit="1" customWidth="1"/>
    <col min="13324" max="13324" width="15.140625" style="97" bestFit="1" customWidth="1"/>
    <col min="13325" max="13325" width="13" style="97" customWidth="1"/>
    <col min="13326" max="13326" width="12" style="97" customWidth="1"/>
    <col min="13327" max="13327" width="12.140625" style="97" bestFit="1" customWidth="1"/>
    <col min="13328" max="13328" width="11.42578125" style="97" bestFit="1" customWidth="1"/>
    <col min="13329" max="13329" width="11.140625" style="97" bestFit="1" customWidth="1"/>
    <col min="13330" max="13330" width="8.28515625" style="97" bestFit="1" customWidth="1"/>
    <col min="13331" max="13331" width="14.28515625" style="97" bestFit="1" customWidth="1"/>
    <col min="13332" max="13332" width="12.5703125" style="97" bestFit="1" customWidth="1"/>
    <col min="13333" max="13333" width="6" style="97" customWidth="1"/>
    <col min="13334" max="13334" width="15.140625" style="97" bestFit="1" customWidth="1"/>
    <col min="13335" max="13335" width="14.42578125" style="97" bestFit="1" customWidth="1"/>
    <col min="13336" max="13336" width="14" style="97" bestFit="1" customWidth="1"/>
    <col min="13337" max="13337" width="11.140625" style="97" bestFit="1" customWidth="1"/>
    <col min="13338" max="13338" width="11.42578125" style="97" bestFit="1" customWidth="1"/>
    <col min="13339" max="13339" width="11.140625" style="97" bestFit="1" customWidth="1"/>
    <col min="13340" max="13340" width="6" style="97" bestFit="1" customWidth="1"/>
    <col min="13341" max="13341" width="14.28515625" style="97" bestFit="1" customWidth="1"/>
    <col min="13342" max="13342" width="12.5703125" style="97" bestFit="1" customWidth="1"/>
    <col min="13343" max="13568" width="9.140625" style="97"/>
    <col min="13569" max="13569" width="6" style="97" bestFit="1" customWidth="1"/>
    <col min="13570" max="13570" width="15.140625" style="97" bestFit="1" customWidth="1"/>
    <col min="13571" max="13571" width="11.140625" style="97" bestFit="1" customWidth="1"/>
    <col min="13572" max="13572" width="10.140625" style="97" bestFit="1" customWidth="1"/>
    <col min="13573" max="13573" width="11.140625" style="97" bestFit="1" customWidth="1"/>
    <col min="13574" max="13574" width="11.42578125" style="97" bestFit="1" customWidth="1"/>
    <col min="13575" max="13575" width="11.140625" style="97" bestFit="1" customWidth="1"/>
    <col min="13576" max="13576" width="6" style="97" bestFit="1" customWidth="1"/>
    <col min="13577" max="13577" width="14.28515625" style="97" bestFit="1" customWidth="1"/>
    <col min="13578" max="13578" width="12.5703125" style="97" bestFit="1" customWidth="1"/>
    <col min="13579" max="13579" width="6" style="97" bestFit="1" customWidth="1"/>
    <col min="13580" max="13580" width="15.140625" style="97" bestFit="1" customWidth="1"/>
    <col min="13581" max="13581" width="13" style="97" customWidth="1"/>
    <col min="13582" max="13582" width="12" style="97" customWidth="1"/>
    <col min="13583" max="13583" width="12.140625" style="97" bestFit="1" customWidth="1"/>
    <col min="13584" max="13584" width="11.42578125" style="97" bestFit="1" customWidth="1"/>
    <col min="13585" max="13585" width="11.140625" style="97" bestFit="1" customWidth="1"/>
    <col min="13586" max="13586" width="8.28515625" style="97" bestFit="1" customWidth="1"/>
    <col min="13587" max="13587" width="14.28515625" style="97" bestFit="1" customWidth="1"/>
    <col min="13588" max="13588" width="12.5703125" style="97" bestFit="1" customWidth="1"/>
    <col min="13589" max="13589" width="6" style="97" customWidth="1"/>
    <col min="13590" max="13590" width="15.140625" style="97" bestFit="1" customWidth="1"/>
    <col min="13591" max="13591" width="14.42578125" style="97" bestFit="1" customWidth="1"/>
    <col min="13592" max="13592" width="14" style="97" bestFit="1" customWidth="1"/>
    <col min="13593" max="13593" width="11.140625" style="97" bestFit="1" customWidth="1"/>
    <col min="13594" max="13594" width="11.42578125" style="97" bestFit="1" customWidth="1"/>
    <col min="13595" max="13595" width="11.140625" style="97" bestFit="1" customWidth="1"/>
    <col min="13596" max="13596" width="6" style="97" bestFit="1" customWidth="1"/>
    <col min="13597" max="13597" width="14.28515625" style="97" bestFit="1" customWidth="1"/>
    <col min="13598" max="13598" width="12.5703125" style="97" bestFit="1" customWidth="1"/>
    <col min="13599" max="13824" width="9.140625" style="97"/>
    <col min="13825" max="13825" width="6" style="97" bestFit="1" customWidth="1"/>
    <col min="13826" max="13826" width="15.140625" style="97" bestFit="1" customWidth="1"/>
    <col min="13827" max="13827" width="11.140625" style="97" bestFit="1" customWidth="1"/>
    <col min="13828" max="13828" width="10.140625" style="97" bestFit="1" customWidth="1"/>
    <col min="13829" max="13829" width="11.140625" style="97" bestFit="1" customWidth="1"/>
    <col min="13830" max="13830" width="11.42578125" style="97" bestFit="1" customWidth="1"/>
    <col min="13831" max="13831" width="11.140625" style="97" bestFit="1" customWidth="1"/>
    <col min="13832" max="13832" width="6" style="97" bestFit="1" customWidth="1"/>
    <col min="13833" max="13833" width="14.28515625" style="97" bestFit="1" customWidth="1"/>
    <col min="13834" max="13834" width="12.5703125" style="97" bestFit="1" customWidth="1"/>
    <col min="13835" max="13835" width="6" style="97" bestFit="1" customWidth="1"/>
    <col min="13836" max="13836" width="15.140625" style="97" bestFit="1" customWidth="1"/>
    <col min="13837" max="13837" width="13" style="97" customWidth="1"/>
    <col min="13838" max="13838" width="12" style="97" customWidth="1"/>
    <col min="13839" max="13839" width="12.140625" style="97" bestFit="1" customWidth="1"/>
    <col min="13840" max="13840" width="11.42578125" style="97" bestFit="1" customWidth="1"/>
    <col min="13841" max="13841" width="11.140625" style="97" bestFit="1" customWidth="1"/>
    <col min="13842" max="13842" width="8.28515625" style="97" bestFit="1" customWidth="1"/>
    <col min="13843" max="13843" width="14.28515625" style="97" bestFit="1" customWidth="1"/>
    <col min="13844" max="13844" width="12.5703125" style="97" bestFit="1" customWidth="1"/>
    <col min="13845" max="13845" width="6" style="97" customWidth="1"/>
    <col min="13846" max="13846" width="15.140625" style="97" bestFit="1" customWidth="1"/>
    <col min="13847" max="13847" width="14.42578125" style="97" bestFit="1" customWidth="1"/>
    <col min="13848" max="13848" width="14" style="97" bestFit="1" customWidth="1"/>
    <col min="13849" max="13849" width="11.140625" style="97" bestFit="1" customWidth="1"/>
    <col min="13850" max="13850" width="11.42578125" style="97" bestFit="1" customWidth="1"/>
    <col min="13851" max="13851" width="11.140625" style="97" bestFit="1" customWidth="1"/>
    <col min="13852" max="13852" width="6" style="97" bestFit="1" customWidth="1"/>
    <col min="13853" max="13853" width="14.28515625" style="97" bestFit="1" customWidth="1"/>
    <col min="13854" max="13854" width="12.5703125" style="97" bestFit="1" customWidth="1"/>
    <col min="13855" max="14080" width="9.140625" style="97"/>
    <col min="14081" max="14081" width="6" style="97" bestFit="1" customWidth="1"/>
    <col min="14082" max="14082" width="15.140625" style="97" bestFit="1" customWidth="1"/>
    <col min="14083" max="14083" width="11.140625" style="97" bestFit="1" customWidth="1"/>
    <col min="14084" max="14084" width="10.140625" style="97" bestFit="1" customWidth="1"/>
    <col min="14085" max="14085" width="11.140625" style="97" bestFit="1" customWidth="1"/>
    <col min="14086" max="14086" width="11.42578125" style="97" bestFit="1" customWidth="1"/>
    <col min="14087" max="14087" width="11.140625" style="97" bestFit="1" customWidth="1"/>
    <col min="14088" max="14088" width="6" style="97" bestFit="1" customWidth="1"/>
    <col min="14089" max="14089" width="14.28515625" style="97" bestFit="1" customWidth="1"/>
    <col min="14090" max="14090" width="12.5703125" style="97" bestFit="1" customWidth="1"/>
    <col min="14091" max="14091" width="6" style="97" bestFit="1" customWidth="1"/>
    <col min="14092" max="14092" width="15.140625" style="97" bestFit="1" customWidth="1"/>
    <col min="14093" max="14093" width="13" style="97" customWidth="1"/>
    <col min="14094" max="14094" width="12" style="97" customWidth="1"/>
    <col min="14095" max="14095" width="12.140625" style="97" bestFit="1" customWidth="1"/>
    <col min="14096" max="14096" width="11.42578125" style="97" bestFit="1" customWidth="1"/>
    <col min="14097" max="14097" width="11.140625" style="97" bestFit="1" customWidth="1"/>
    <col min="14098" max="14098" width="8.28515625" style="97" bestFit="1" customWidth="1"/>
    <col min="14099" max="14099" width="14.28515625" style="97" bestFit="1" customWidth="1"/>
    <col min="14100" max="14100" width="12.5703125" style="97" bestFit="1" customWidth="1"/>
    <col min="14101" max="14101" width="6" style="97" customWidth="1"/>
    <col min="14102" max="14102" width="15.140625" style="97" bestFit="1" customWidth="1"/>
    <col min="14103" max="14103" width="14.42578125" style="97" bestFit="1" customWidth="1"/>
    <col min="14104" max="14104" width="14" style="97" bestFit="1" customWidth="1"/>
    <col min="14105" max="14105" width="11.140625" style="97" bestFit="1" customWidth="1"/>
    <col min="14106" max="14106" width="11.42578125" style="97" bestFit="1" customWidth="1"/>
    <col min="14107" max="14107" width="11.140625" style="97" bestFit="1" customWidth="1"/>
    <col min="14108" max="14108" width="6" style="97" bestFit="1" customWidth="1"/>
    <col min="14109" max="14109" width="14.28515625" style="97" bestFit="1" customWidth="1"/>
    <col min="14110" max="14110" width="12.5703125" style="97" bestFit="1" customWidth="1"/>
    <col min="14111" max="14336" width="9.140625" style="97"/>
    <col min="14337" max="14337" width="6" style="97" bestFit="1" customWidth="1"/>
    <col min="14338" max="14338" width="15.140625" style="97" bestFit="1" customWidth="1"/>
    <col min="14339" max="14339" width="11.140625" style="97" bestFit="1" customWidth="1"/>
    <col min="14340" max="14340" width="10.140625" style="97" bestFit="1" customWidth="1"/>
    <col min="14341" max="14341" width="11.140625" style="97" bestFit="1" customWidth="1"/>
    <col min="14342" max="14342" width="11.42578125" style="97" bestFit="1" customWidth="1"/>
    <col min="14343" max="14343" width="11.140625" style="97" bestFit="1" customWidth="1"/>
    <col min="14344" max="14344" width="6" style="97" bestFit="1" customWidth="1"/>
    <col min="14345" max="14345" width="14.28515625" style="97" bestFit="1" customWidth="1"/>
    <col min="14346" max="14346" width="12.5703125" style="97" bestFit="1" customWidth="1"/>
    <col min="14347" max="14347" width="6" style="97" bestFit="1" customWidth="1"/>
    <col min="14348" max="14348" width="15.140625" style="97" bestFit="1" customWidth="1"/>
    <col min="14349" max="14349" width="13" style="97" customWidth="1"/>
    <col min="14350" max="14350" width="12" style="97" customWidth="1"/>
    <col min="14351" max="14351" width="12.140625" style="97" bestFit="1" customWidth="1"/>
    <col min="14352" max="14352" width="11.42578125" style="97" bestFit="1" customWidth="1"/>
    <col min="14353" max="14353" width="11.140625" style="97" bestFit="1" customWidth="1"/>
    <col min="14354" max="14354" width="8.28515625" style="97" bestFit="1" customWidth="1"/>
    <col min="14355" max="14355" width="14.28515625" style="97" bestFit="1" customWidth="1"/>
    <col min="14356" max="14356" width="12.5703125" style="97" bestFit="1" customWidth="1"/>
    <col min="14357" max="14357" width="6" style="97" customWidth="1"/>
    <col min="14358" max="14358" width="15.140625" style="97" bestFit="1" customWidth="1"/>
    <col min="14359" max="14359" width="14.42578125" style="97" bestFit="1" customWidth="1"/>
    <col min="14360" max="14360" width="14" style="97" bestFit="1" customWidth="1"/>
    <col min="14361" max="14361" width="11.140625" style="97" bestFit="1" customWidth="1"/>
    <col min="14362" max="14362" width="11.42578125" style="97" bestFit="1" customWidth="1"/>
    <col min="14363" max="14363" width="11.140625" style="97" bestFit="1" customWidth="1"/>
    <col min="14364" max="14364" width="6" style="97" bestFit="1" customWidth="1"/>
    <col min="14365" max="14365" width="14.28515625" style="97" bestFit="1" customWidth="1"/>
    <col min="14366" max="14366" width="12.5703125" style="97" bestFit="1" customWidth="1"/>
    <col min="14367" max="14592" width="9.140625" style="97"/>
    <col min="14593" max="14593" width="6" style="97" bestFit="1" customWidth="1"/>
    <col min="14594" max="14594" width="15.140625" style="97" bestFit="1" customWidth="1"/>
    <col min="14595" max="14595" width="11.140625" style="97" bestFit="1" customWidth="1"/>
    <col min="14596" max="14596" width="10.140625" style="97" bestFit="1" customWidth="1"/>
    <col min="14597" max="14597" width="11.140625" style="97" bestFit="1" customWidth="1"/>
    <col min="14598" max="14598" width="11.42578125" style="97" bestFit="1" customWidth="1"/>
    <col min="14599" max="14599" width="11.140625" style="97" bestFit="1" customWidth="1"/>
    <col min="14600" max="14600" width="6" style="97" bestFit="1" customWidth="1"/>
    <col min="14601" max="14601" width="14.28515625" style="97" bestFit="1" customWidth="1"/>
    <col min="14602" max="14602" width="12.5703125" style="97" bestFit="1" customWidth="1"/>
    <col min="14603" max="14603" width="6" style="97" bestFit="1" customWidth="1"/>
    <col min="14604" max="14604" width="15.140625" style="97" bestFit="1" customWidth="1"/>
    <col min="14605" max="14605" width="13" style="97" customWidth="1"/>
    <col min="14606" max="14606" width="12" style="97" customWidth="1"/>
    <col min="14607" max="14607" width="12.140625" style="97" bestFit="1" customWidth="1"/>
    <col min="14608" max="14608" width="11.42578125" style="97" bestFit="1" customWidth="1"/>
    <col min="14609" max="14609" width="11.140625" style="97" bestFit="1" customWidth="1"/>
    <col min="14610" max="14610" width="8.28515625" style="97" bestFit="1" customWidth="1"/>
    <col min="14611" max="14611" width="14.28515625" style="97" bestFit="1" customWidth="1"/>
    <col min="14612" max="14612" width="12.5703125" style="97" bestFit="1" customWidth="1"/>
    <col min="14613" max="14613" width="6" style="97" customWidth="1"/>
    <col min="14614" max="14614" width="15.140625" style="97" bestFit="1" customWidth="1"/>
    <col min="14615" max="14615" width="14.42578125" style="97" bestFit="1" customWidth="1"/>
    <col min="14616" max="14616" width="14" style="97" bestFit="1" customWidth="1"/>
    <col min="14617" max="14617" width="11.140625" style="97" bestFit="1" customWidth="1"/>
    <col min="14618" max="14618" width="11.42578125" style="97" bestFit="1" customWidth="1"/>
    <col min="14619" max="14619" width="11.140625" style="97" bestFit="1" customWidth="1"/>
    <col min="14620" max="14620" width="6" style="97" bestFit="1" customWidth="1"/>
    <col min="14621" max="14621" width="14.28515625" style="97" bestFit="1" customWidth="1"/>
    <col min="14622" max="14622" width="12.5703125" style="97" bestFit="1" customWidth="1"/>
    <col min="14623" max="14848" width="9.140625" style="97"/>
    <col min="14849" max="14849" width="6" style="97" bestFit="1" customWidth="1"/>
    <col min="14850" max="14850" width="15.140625" style="97" bestFit="1" customWidth="1"/>
    <col min="14851" max="14851" width="11.140625" style="97" bestFit="1" customWidth="1"/>
    <col min="14852" max="14852" width="10.140625" style="97" bestFit="1" customWidth="1"/>
    <col min="14853" max="14853" width="11.140625" style="97" bestFit="1" customWidth="1"/>
    <col min="14854" max="14854" width="11.42578125" style="97" bestFit="1" customWidth="1"/>
    <col min="14855" max="14855" width="11.140625" style="97" bestFit="1" customWidth="1"/>
    <col min="14856" max="14856" width="6" style="97" bestFit="1" customWidth="1"/>
    <col min="14857" max="14857" width="14.28515625" style="97" bestFit="1" customWidth="1"/>
    <col min="14858" max="14858" width="12.5703125" style="97" bestFit="1" customWidth="1"/>
    <col min="14859" max="14859" width="6" style="97" bestFit="1" customWidth="1"/>
    <col min="14860" max="14860" width="15.140625" style="97" bestFit="1" customWidth="1"/>
    <col min="14861" max="14861" width="13" style="97" customWidth="1"/>
    <col min="14862" max="14862" width="12" style="97" customWidth="1"/>
    <col min="14863" max="14863" width="12.140625" style="97" bestFit="1" customWidth="1"/>
    <col min="14864" max="14864" width="11.42578125" style="97" bestFit="1" customWidth="1"/>
    <col min="14865" max="14865" width="11.140625" style="97" bestFit="1" customWidth="1"/>
    <col min="14866" max="14866" width="8.28515625" style="97" bestFit="1" customWidth="1"/>
    <col min="14867" max="14867" width="14.28515625" style="97" bestFit="1" customWidth="1"/>
    <col min="14868" max="14868" width="12.5703125" style="97" bestFit="1" customWidth="1"/>
    <col min="14869" max="14869" width="6" style="97" customWidth="1"/>
    <col min="14870" max="14870" width="15.140625" style="97" bestFit="1" customWidth="1"/>
    <col min="14871" max="14871" width="14.42578125" style="97" bestFit="1" customWidth="1"/>
    <col min="14872" max="14872" width="14" style="97" bestFit="1" customWidth="1"/>
    <col min="14873" max="14873" width="11.140625" style="97" bestFit="1" customWidth="1"/>
    <col min="14874" max="14874" width="11.42578125" style="97" bestFit="1" customWidth="1"/>
    <col min="14875" max="14875" width="11.140625" style="97" bestFit="1" customWidth="1"/>
    <col min="14876" max="14876" width="6" style="97" bestFit="1" customWidth="1"/>
    <col min="14877" max="14877" width="14.28515625" style="97" bestFit="1" customWidth="1"/>
    <col min="14878" max="14878" width="12.5703125" style="97" bestFit="1" customWidth="1"/>
    <col min="14879" max="15104" width="9.140625" style="97"/>
    <col min="15105" max="15105" width="6" style="97" bestFit="1" customWidth="1"/>
    <col min="15106" max="15106" width="15.140625" style="97" bestFit="1" customWidth="1"/>
    <col min="15107" max="15107" width="11.140625" style="97" bestFit="1" customWidth="1"/>
    <col min="15108" max="15108" width="10.140625" style="97" bestFit="1" customWidth="1"/>
    <col min="15109" max="15109" width="11.140625" style="97" bestFit="1" customWidth="1"/>
    <col min="15110" max="15110" width="11.42578125" style="97" bestFit="1" customWidth="1"/>
    <col min="15111" max="15111" width="11.140625" style="97" bestFit="1" customWidth="1"/>
    <col min="15112" max="15112" width="6" style="97" bestFit="1" customWidth="1"/>
    <col min="15113" max="15113" width="14.28515625" style="97" bestFit="1" customWidth="1"/>
    <col min="15114" max="15114" width="12.5703125" style="97" bestFit="1" customWidth="1"/>
    <col min="15115" max="15115" width="6" style="97" bestFit="1" customWidth="1"/>
    <col min="15116" max="15116" width="15.140625" style="97" bestFit="1" customWidth="1"/>
    <col min="15117" max="15117" width="13" style="97" customWidth="1"/>
    <col min="15118" max="15118" width="12" style="97" customWidth="1"/>
    <col min="15119" max="15119" width="12.140625" style="97" bestFit="1" customWidth="1"/>
    <col min="15120" max="15120" width="11.42578125" style="97" bestFit="1" customWidth="1"/>
    <col min="15121" max="15121" width="11.140625" style="97" bestFit="1" customWidth="1"/>
    <col min="15122" max="15122" width="8.28515625" style="97" bestFit="1" customWidth="1"/>
    <col min="15123" max="15123" width="14.28515625" style="97" bestFit="1" customWidth="1"/>
    <col min="15124" max="15124" width="12.5703125" style="97" bestFit="1" customWidth="1"/>
    <col min="15125" max="15125" width="6" style="97" customWidth="1"/>
    <col min="15126" max="15126" width="15.140625" style="97" bestFit="1" customWidth="1"/>
    <col min="15127" max="15127" width="14.42578125" style="97" bestFit="1" customWidth="1"/>
    <col min="15128" max="15128" width="14" style="97" bestFit="1" customWidth="1"/>
    <col min="15129" max="15129" width="11.140625" style="97" bestFit="1" customWidth="1"/>
    <col min="15130" max="15130" width="11.42578125" style="97" bestFit="1" customWidth="1"/>
    <col min="15131" max="15131" width="11.140625" style="97" bestFit="1" customWidth="1"/>
    <col min="15132" max="15132" width="6" style="97" bestFit="1" customWidth="1"/>
    <col min="15133" max="15133" width="14.28515625" style="97" bestFit="1" customWidth="1"/>
    <col min="15134" max="15134" width="12.5703125" style="97" bestFit="1" customWidth="1"/>
    <col min="15135" max="15360" width="9.140625" style="97"/>
    <col min="15361" max="15361" width="6" style="97" bestFit="1" customWidth="1"/>
    <col min="15362" max="15362" width="15.140625" style="97" bestFit="1" customWidth="1"/>
    <col min="15363" max="15363" width="11.140625" style="97" bestFit="1" customWidth="1"/>
    <col min="15364" max="15364" width="10.140625" style="97" bestFit="1" customWidth="1"/>
    <col min="15365" max="15365" width="11.140625" style="97" bestFit="1" customWidth="1"/>
    <col min="15366" max="15366" width="11.42578125" style="97" bestFit="1" customWidth="1"/>
    <col min="15367" max="15367" width="11.140625" style="97" bestFit="1" customWidth="1"/>
    <col min="15368" max="15368" width="6" style="97" bestFit="1" customWidth="1"/>
    <col min="15369" max="15369" width="14.28515625" style="97" bestFit="1" customWidth="1"/>
    <col min="15370" max="15370" width="12.5703125" style="97" bestFit="1" customWidth="1"/>
    <col min="15371" max="15371" width="6" style="97" bestFit="1" customWidth="1"/>
    <col min="15372" max="15372" width="15.140625" style="97" bestFit="1" customWidth="1"/>
    <col min="15373" max="15373" width="13" style="97" customWidth="1"/>
    <col min="15374" max="15374" width="12" style="97" customWidth="1"/>
    <col min="15375" max="15375" width="12.140625" style="97" bestFit="1" customWidth="1"/>
    <col min="15376" max="15376" width="11.42578125" style="97" bestFit="1" customWidth="1"/>
    <col min="15377" max="15377" width="11.140625" style="97" bestFit="1" customWidth="1"/>
    <col min="15378" max="15378" width="8.28515625" style="97" bestFit="1" customWidth="1"/>
    <col min="15379" max="15379" width="14.28515625" style="97" bestFit="1" customWidth="1"/>
    <col min="15380" max="15380" width="12.5703125" style="97" bestFit="1" customWidth="1"/>
    <col min="15381" max="15381" width="6" style="97" customWidth="1"/>
    <col min="15382" max="15382" width="15.140625" style="97" bestFit="1" customWidth="1"/>
    <col min="15383" max="15383" width="14.42578125" style="97" bestFit="1" customWidth="1"/>
    <col min="15384" max="15384" width="14" style="97" bestFit="1" customWidth="1"/>
    <col min="15385" max="15385" width="11.140625" style="97" bestFit="1" customWidth="1"/>
    <col min="15386" max="15386" width="11.42578125" style="97" bestFit="1" customWidth="1"/>
    <col min="15387" max="15387" width="11.140625" style="97" bestFit="1" customWidth="1"/>
    <col min="15388" max="15388" width="6" style="97" bestFit="1" customWidth="1"/>
    <col min="15389" max="15389" width="14.28515625" style="97" bestFit="1" customWidth="1"/>
    <col min="15390" max="15390" width="12.5703125" style="97" bestFit="1" customWidth="1"/>
    <col min="15391" max="15616" width="9.140625" style="97"/>
    <col min="15617" max="15617" width="6" style="97" bestFit="1" customWidth="1"/>
    <col min="15618" max="15618" width="15.140625" style="97" bestFit="1" customWidth="1"/>
    <col min="15619" max="15619" width="11.140625" style="97" bestFit="1" customWidth="1"/>
    <col min="15620" max="15620" width="10.140625" style="97" bestFit="1" customWidth="1"/>
    <col min="15621" max="15621" width="11.140625" style="97" bestFit="1" customWidth="1"/>
    <col min="15622" max="15622" width="11.42578125" style="97" bestFit="1" customWidth="1"/>
    <col min="15623" max="15623" width="11.140625" style="97" bestFit="1" customWidth="1"/>
    <col min="15624" max="15624" width="6" style="97" bestFit="1" customWidth="1"/>
    <col min="15625" max="15625" width="14.28515625" style="97" bestFit="1" customWidth="1"/>
    <col min="15626" max="15626" width="12.5703125" style="97" bestFit="1" customWidth="1"/>
    <col min="15627" max="15627" width="6" style="97" bestFit="1" customWidth="1"/>
    <col min="15628" max="15628" width="15.140625" style="97" bestFit="1" customWidth="1"/>
    <col min="15629" max="15629" width="13" style="97" customWidth="1"/>
    <col min="15630" max="15630" width="12" style="97" customWidth="1"/>
    <col min="15631" max="15631" width="12.140625" style="97" bestFit="1" customWidth="1"/>
    <col min="15632" max="15632" width="11.42578125" style="97" bestFit="1" customWidth="1"/>
    <col min="15633" max="15633" width="11.140625" style="97" bestFit="1" customWidth="1"/>
    <col min="15634" max="15634" width="8.28515625" style="97" bestFit="1" customWidth="1"/>
    <col min="15635" max="15635" width="14.28515625" style="97" bestFit="1" customWidth="1"/>
    <col min="15636" max="15636" width="12.5703125" style="97" bestFit="1" customWidth="1"/>
    <col min="15637" max="15637" width="6" style="97" customWidth="1"/>
    <col min="15638" max="15638" width="15.140625" style="97" bestFit="1" customWidth="1"/>
    <col min="15639" max="15639" width="14.42578125" style="97" bestFit="1" customWidth="1"/>
    <col min="15640" max="15640" width="14" style="97" bestFit="1" customWidth="1"/>
    <col min="15641" max="15641" width="11.140625" style="97" bestFit="1" customWidth="1"/>
    <col min="15642" max="15642" width="11.42578125" style="97" bestFit="1" customWidth="1"/>
    <col min="15643" max="15643" width="11.140625" style="97" bestFit="1" customWidth="1"/>
    <col min="15644" max="15644" width="6" style="97" bestFit="1" customWidth="1"/>
    <col min="15645" max="15645" width="14.28515625" style="97" bestFit="1" customWidth="1"/>
    <col min="15646" max="15646" width="12.5703125" style="97" bestFit="1" customWidth="1"/>
    <col min="15647" max="15872" width="9.140625" style="97"/>
    <col min="15873" max="15873" width="6" style="97" bestFit="1" customWidth="1"/>
    <col min="15874" max="15874" width="15.140625" style="97" bestFit="1" customWidth="1"/>
    <col min="15875" max="15875" width="11.140625" style="97" bestFit="1" customWidth="1"/>
    <col min="15876" max="15876" width="10.140625" style="97" bestFit="1" customWidth="1"/>
    <col min="15877" max="15877" width="11.140625" style="97" bestFit="1" customWidth="1"/>
    <col min="15878" max="15878" width="11.42578125" style="97" bestFit="1" customWidth="1"/>
    <col min="15879" max="15879" width="11.140625" style="97" bestFit="1" customWidth="1"/>
    <col min="15880" max="15880" width="6" style="97" bestFit="1" customWidth="1"/>
    <col min="15881" max="15881" width="14.28515625" style="97" bestFit="1" customWidth="1"/>
    <col min="15882" max="15882" width="12.5703125" style="97" bestFit="1" customWidth="1"/>
    <col min="15883" max="15883" width="6" style="97" bestFit="1" customWidth="1"/>
    <col min="15884" max="15884" width="15.140625" style="97" bestFit="1" customWidth="1"/>
    <col min="15885" max="15885" width="13" style="97" customWidth="1"/>
    <col min="15886" max="15886" width="12" style="97" customWidth="1"/>
    <col min="15887" max="15887" width="12.140625" style="97" bestFit="1" customWidth="1"/>
    <col min="15888" max="15888" width="11.42578125" style="97" bestFit="1" customWidth="1"/>
    <col min="15889" max="15889" width="11.140625" style="97" bestFit="1" customWidth="1"/>
    <col min="15890" max="15890" width="8.28515625" style="97" bestFit="1" customWidth="1"/>
    <col min="15891" max="15891" width="14.28515625" style="97" bestFit="1" customWidth="1"/>
    <col min="15892" max="15892" width="12.5703125" style="97" bestFit="1" customWidth="1"/>
    <col min="15893" max="15893" width="6" style="97" customWidth="1"/>
    <col min="15894" max="15894" width="15.140625" style="97" bestFit="1" customWidth="1"/>
    <col min="15895" max="15895" width="14.42578125" style="97" bestFit="1" customWidth="1"/>
    <col min="15896" max="15896" width="14" style="97" bestFit="1" customWidth="1"/>
    <col min="15897" max="15897" width="11.140625" style="97" bestFit="1" customWidth="1"/>
    <col min="15898" max="15898" width="11.42578125" style="97" bestFit="1" customWidth="1"/>
    <col min="15899" max="15899" width="11.140625" style="97" bestFit="1" customWidth="1"/>
    <col min="15900" max="15900" width="6" style="97" bestFit="1" customWidth="1"/>
    <col min="15901" max="15901" width="14.28515625" style="97" bestFit="1" customWidth="1"/>
    <col min="15902" max="15902" width="12.5703125" style="97" bestFit="1" customWidth="1"/>
    <col min="15903" max="16128" width="9.140625" style="97"/>
    <col min="16129" max="16129" width="6" style="97" bestFit="1" customWidth="1"/>
    <col min="16130" max="16130" width="15.140625" style="97" bestFit="1" customWidth="1"/>
    <col min="16131" max="16131" width="11.140625" style="97" bestFit="1" customWidth="1"/>
    <col min="16132" max="16132" width="10.140625" style="97" bestFit="1" customWidth="1"/>
    <col min="16133" max="16133" width="11.140625" style="97" bestFit="1" customWidth="1"/>
    <col min="16134" max="16134" width="11.42578125" style="97" bestFit="1" customWidth="1"/>
    <col min="16135" max="16135" width="11.140625" style="97" bestFit="1" customWidth="1"/>
    <col min="16136" max="16136" width="6" style="97" bestFit="1" customWidth="1"/>
    <col min="16137" max="16137" width="14.28515625" style="97" bestFit="1" customWidth="1"/>
    <col min="16138" max="16138" width="12.5703125" style="97" bestFit="1" customWidth="1"/>
    <col min="16139" max="16139" width="6" style="97" bestFit="1" customWidth="1"/>
    <col min="16140" max="16140" width="15.140625" style="97" bestFit="1" customWidth="1"/>
    <col min="16141" max="16141" width="13" style="97" customWidth="1"/>
    <col min="16142" max="16142" width="12" style="97" customWidth="1"/>
    <col min="16143" max="16143" width="12.140625" style="97" bestFit="1" customWidth="1"/>
    <col min="16144" max="16144" width="11.42578125" style="97" bestFit="1" customWidth="1"/>
    <col min="16145" max="16145" width="11.140625" style="97" bestFit="1" customWidth="1"/>
    <col min="16146" max="16146" width="8.28515625" style="97" bestFit="1" customWidth="1"/>
    <col min="16147" max="16147" width="14.28515625" style="97" bestFit="1" customWidth="1"/>
    <col min="16148" max="16148" width="12.5703125" style="97" bestFit="1" customWidth="1"/>
    <col min="16149" max="16149" width="6" style="97" customWidth="1"/>
    <col min="16150" max="16150" width="15.140625" style="97" bestFit="1" customWidth="1"/>
    <col min="16151" max="16151" width="14.42578125" style="97" bestFit="1" customWidth="1"/>
    <col min="16152" max="16152" width="14" style="97" bestFit="1" customWidth="1"/>
    <col min="16153" max="16153" width="11.140625" style="97" bestFit="1" customWidth="1"/>
    <col min="16154" max="16154" width="11.42578125" style="97" bestFit="1" customWidth="1"/>
    <col min="16155" max="16155" width="11.140625" style="97" bestFit="1" customWidth="1"/>
    <col min="16156" max="16156" width="6" style="97" bestFit="1" customWidth="1"/>
    <col min="16157" max="16157" width="14.28515625" style="97" bestFit="1" customWidth="1"/>
    <col min="16158" max="16158" width="12.5703125" style="97" bestFit="1" customWidth="1"/>
    <col min="16159" max="16384" width="9.140625" style="97"/>
  </cols>
  <sheetData>
    <row r="1" spans="1:30" ht="65.25">
      <c r="A1" s="651" t="s">
        <v>22</v>
      </c>
      <c r="B1" s="652"/>
      <c r="C1" s="652"/>
      <c r="D1" s="652"/>
      <c r="E1" s="652"/>
      <c r="F1" s="652"/>
      <c r="G1" s="652"/>
      <c r="H1" s="652"/>
      <c r="I1" s="652"/>
      <c r="J1" s="652"/>
      <c r="K1" s="652"/>
      <c r="L1" s="652"/>
      <c r="M1" s="652"/>
      <c r="N1" s="652"/>
      <c r="O1" s="652"/>
      <c r="P1" s="652"/>
      <c r="Q1" s="652"/>
      <c r="R1" s="652"/>
      <c r="S1" s="652"/>
      <c r="T1" s="652"/>
      <c r="U1" s="652"/>
      <c r="V1" s="652"/>
      <c r="W1" s="652"/>
      <c r="X1" s="652"/>
      <c r="Y1" s="652"/>
      <c r="Z1" s="652"/>
      <c r="AA1" s="652"/>
      <c r="AB1" s="652"/>
      <c r="AC1" s="652"/>
      <c r="AD1" s="652"/>
    </row>
    <row r="2" spans="1:30" ht="65.25">
      <c r="A2" s="651" t="s">
        <v>200</v>
      </c>
      <c r="B2" s="652"/>
      <c r="C2" s="652"/>
      <c r="D2" s="652"/>
      <c r="E2" s="652"/>
      <c r="F2" s="652"/>
      <c r="G2" s="652"/>
      <c r="H2" s="652"/>
      <c r="I2" s="652"/>
      <c r="J2" s="652"/>
      <c r="K2" s="652"/>
      <c r="L2" s="652"/>
      <c r="M2" s="652"/>
      <c r="N2" s="652"/>
      <c r="O2" s="652"/>
      <c r="P2" s="652"/>
      <c r="Q2" s="652"/>
      <c r="R2" s="652"/>
      <c r="S2" s="652"/>
      <c r="T2" s="652"/>
      <c r="U2" s="652"/>
      <c r="V2" s="652"/>
      <c r="W2" s="652"/>
      <c r="X2" s="652"/>
      <c r="Y2" s="652"/>
      <c r="Z2" s="652"/>
      <c r="AA2" s="652"/>
      <c r="AB2" s="652"/>
      <c r="AC2" s="652"/>
      <c r="AD2" s="652"/>
    </row>
    <row r="3" spans="1:30" ht="21" thickBot="1"/>
    <row r="4" spans="1:30" s="101" customFormat="1" ht="37.5" customHeight="1" thickBot="1">
      <c r="A4" s="653" t="s">
        <v>73</v>
      </c>
      <c r="B4" s="654"/>
      <c r="C4" s="654"/>
      <c r="D4" s="654"/>
      <c r="E4" s="654"/>
      <c r="F4" s="654"/>
      <c r="G4" s="654"/>
      <c r="H4" s="654"/>
      <c r="I4" s="654"/>
      <c r="J4" s="655"/>
      <c r="K4" s="653" t="s">
        <v>74</v>
      </c>
      <c r="L4" s="654"/>
      <c r="M4" s="654"/>
      <c r="N4" s="654"/>
      <c r="O4" s="654"/>
      <c r="P4" s="654"/>
      <c r="Q4" s="654"/>
      <c r="R4" s="654"/>
      <c r="S4" s="654"/>
      <c r="T4" s="655"/>
      <c r="U4" s="653" t="s">
        <v>75</v>
      </c>
      <c r="V4" s="654"/>
      <c r="W4" s="654"/>
      <c r="X4" s="654"/>
      <c r="Y4" s="654"/>
      <c r="Z4" s="654"/>
      <c r="AA4" s="654"/>
      <c r="AB4" s="654"/>
      <c r="AC4" s="654"/>
      <c r="AD4" s="655"/>
    </row>
    <row r="5" spans="1:30" s="98" customFormat="1" ht="30" customHeight="1" thickBot="1">
      <c r="A5" s="102" t="s">
        <v>23</v>
      </c>
      <c r="B5" s="103" t="s">
        <v>24</v>
      </c>
      <c r="C5" s="103" t="s">
        <v>25</v>
      </c>
      <c r="D5" s="103" t="s">
        <v>26</v>
      </c>
      <c r="E5" s="103" t="s">
        <v>12</v>
      </c>
      <c r="F5" s="103" t="s">
        <v>27</v>
      </c>
      <c r="G5" s="103" t="s">
        <v>28</v>
      </c>
      <c r="H5" s="103" t="s">
        <v>23</v>
      </c>
      <c r="I5" s="103" t="s">
        <v>24</v>
      </c>
      <c r="J5" s="103" t="s">
        <v>29</v>
      </c>
      <c r="K5" s="102" t="s">
        <v>23</v>
      </c>
      <c r="L5" s="103" t="s">
        <v>24</v>
      </c>
      <c r="M5" s="103" t="s">
        <v>25</v>
      </c>
      <c r="N5" s="103" t="s">
        <v>26</v>
      </c>
      <c r="O5" s="103" t="s">
        <v>12</v>
      </c>
      <c r="P5" s="103" t="s">
        <v>27</v>
      </c>
      <c r="Q5" s="103" t="s">
        <v>28</v>
      </c>
      <c r="R5" s="103" t="s">
        <v>23</v>
      </c>
      <c r="S5" s="103" t="s">
        <v>24</v>
      </c>
      <c r="T5" s="103" t="s">
        <v>29</v>
      </c>
      <c r="U5" s="102" t="s">
        <v>23</v>
      </c>
      <c r="V5" s="103" t="s">
        <v>24</v>
      </c>
      <c r="W5" s="103" t="s">
        <v>25</v>
      </c>
      <c r="X5" s="103" t="s">
        <v>26</v>
      </c>
      <c r="Y5" s="103" t="s">
        <v>12</v>
      </c>
      <c r="Z5" s="103" t="s">
        <v>27</v>
      </c>
      <c r="AA5" s="103" t="s">
        <v>28</v>
      </c>
      <c r="AB5" s="103" t="s">
        <v>23</v>
      </c>
      <c r="AC5" s="103" t="s">
        <v>24</v>
      </c>
      <c r="AD5" s="103" t="s">
        <v>29</v>
      </c>
    </row>
    <row r="6" spans="1:30" ht="37.5" customHeight="1" thickBot="1">
      <c r="A6" s="104"/>
      <c r="B6" s="105" t="s">
        <v>30</v>
      </c>
      <c r="C6" s="643" t="s">
        <v>31</v>
      </c>
      <c r="D6" s="644"/>
      <c r="E6" s="644"/>
      <c r="F6" s="644"/>
      <c r="G6" s="645"/>
      <c r="H6" s="106"/>
      <c r="I6" s="105" t="s">
        <v>32</v>
      </c>
      <c r="J6" s="107" t="s">
        <v>33</v>
      </c>
      <c r="K6" s="104"/>
      <c r="L6" s="105" t="s">
        <v>30</v>
      </c>
      <c r="M6" s="643" t="s">
        <v>31</v>
      </c>
      <c r="N6" s="644"/>
      <c r="O6" s="644"/>
      <c r="P6" s="644"/>
      <c r="Q6" s="645"/>
      <c r="R6" s="106"/>
      <c r="S6" s="105" t="s">
        <v>32</v>
      </c>
      <c r="T6" s="107" t="s">
        <v>33</v>
      </c>
      <c r="U6" s="104"/>
      <c r="V6" s="105" t="s">
        <v>30</v>
      </c>
      <c r="W6" s="643" t="s">
        <v>31</v>
      </c>
      <c r="X6" s="644"/>
      <c r="Y6" s="644"/>
      <c r="Z6" s="644"/>
      <c r="AA6" s="645"/>
      <c r="AB6" s="106"/>
      <c r="AC6" s="105" t="s">
        <v>32</v>
      </c>
      <c r="AD6" s="107" t="s">
        <v>33</v>
      </c>
    </row>
    <row r="7" spans="1:30" ht="30" customHeight="1" thickBot="1">
      <c r="A7" s="104" t="s">
        <v>34</v>
      </c>
      <c r="B7" s="105" t="s">
        <v>35</v>
      </c>
      <c r="C7" s="137" t="s">
        <v>16</v>
      </c>
      <c r="D7" s="137" t="s">
        <v>16</v>
      </c>
      <c r="E7" s="137" t="s">
        <v>16</v>
      </c>
      <c r="F7" s="137" t="s">
        <v>16</v>
      </c>
      <c r="G7" s="137" t="s">
        <v>16</v>
      </c>
      <c r="H7" s="106" t="s">
        <v>34</v>
      </c>
      <c r="I7" s="646" t="s">
        <v>37</v>
      </c>
      <c r="J7" s="137" t="s">
        <v>16</v>
      </c>
      <c r="K7" s="104" t="s">
        <v>34</v>
      </c>
      <c r="L7" s="105" t="s">
        <v>35</v>
      </c>
      <c r="M7" s="138" t="s">
        <v>18</v>
      </c>
      <c r="N7" s="138" t="s">
        <v>18</v>
      </c>
      <c r="O7" s="138" t="s">
        <v>18</v>
      </c>
      <c r="P7" s="138" t="s">
        <v>18</v>
      </c>
      <c r="Q7" s="138" t="s">
        <v>18</v>
      </c>
      <c r="R7" s="106" t="s">
        <v>34</v>
      </c>
      <c r="S7" s="646" t="s">
        <v>37</v>
      </c>
      <c r="T7" s="138" t="s">
        <v>18</v>
      </c>
      <c r="U7" s="104" t="s">
        <v>34</v>
      </c>
      <c r="V7" s="105" t="s">
        <v>35</v>
      </c>
      <c r="W7" s="139" t="s">
        <v>17</v>
      </c>
      <c r="X7" s="139" t="s">
        <v>17</v>
      </c>
      <c r="Y7" s="139" t="s">
        <v>17</v>
      </c>
      <c r="Z7" s="139" t="s">
        <v>17</v>
      </c>
      <c r="AA7" s="139" t="s">
        <v>17</v>
      </c>
      <c r="AB7" s="106" t="s">
        <v>34</v>
      </c>
      <c r="AC7" s="646" t="s">
        <v>37</v>
      </c>
      <c r="AD7" s="140" t="s">
        <v>17</v>
      </c>
    </row>
    <row r="8" spans="1:30" ht="30" customHeight="1" thickBot="1">
      <c r="A8" s="104" t="s">
        <v>41</v>
      </c>
      <c r="B8" s="105" t="s">
        <v>42</v>
      </c>
      <c r="C8" s="141" t="s">
        <v>86</v>
      </c>
      <c r="D8" s="141" t="s">
        <v>86</v>
      </c>
      <c r="E8" s="141" t="s">
        <v>86</v>
      </c>
      <c r="F8" s="141" t="s">
        <v>86</v>
      </c>
      <c r="G8" s="141" t="s">
        <v>86</v>
      </c>
      <c r="H8" s="106" t="s">
        <v>41</v>
      </c>
      <c r="I8" s="647"/>
      <c r="J8" s="141" t="s">
        <v>91</v>
      </c>
      <c r="K8" s="104" t="s">
        <v>41</v>
      </c>
      <c r="L8" s="105" t="s">
        <v>42</v>
      </c>
      <c r="M8" s="142" t="s">
        <v>88</v>
      </c>
      <c r="N8" s="142" t="s">
        <v>88</v>
      </c>
      <c r="O8" s="142" t="s">
        <v>88</v>
      </c>
      <c r="P8" s="142" t="s">
        <v>88</v>
      </c>
      <c r="Q8" s="142" t="s">
        <v>88</v>
      </c>
      <c r="R8" s="106" t="s">
        <v>41</v>
      </c>
      <c r="S8" s="647"/>
      <c r="T8" s="142" t="s">
        <v>91</v>
      </c>
      <c r="U8" s="104" t="s">
        <v>41</v>
      </c>
      <c r="V8" s="105" t="s">
        <v>42</v>
      </c>
      <c r="W8" s="143" t="s">
        <v>87</v>
      </c>
      <c r="X8" s="143" t="s">
        <v>87</v>
      </c>
      <c r="Y8" s="143" t="s">
        <v>87</v>
      </c>
      <c r="Z8" s="143" t="s">
        <v>87</v>
      </c>
      <c r="AA8" s="143" t="s">
        <v>87</v>
      </c>
      <c r="AB8" s="106" t="s">
        <v>41</v>
      </c>
      <c r="AC8" s="647"/>
      <c r="AD8" s="144" t="s">
        <v>91</v>
      </c>
    </row>
    <row r="9" spans="1:30" ht="37.5" customHeight="1" thickBot="1">
      <c r="A9" s="104"/>
      <c r="B9" s="105" t="s">
        <v>43</v>
      </c>
      <c r="C9" s="643" t="s">
        <v>44</v>
      </c>
      <c r="D9" s="644"/>
      <c r="E9" s="644"/>
      <c r="F9" s="644"/>
      <c r="G9" s="645"/>
      <c r="H9" s="106" t="s">
        <v>45</v>
      </c>
      <c r="I9" s="105" t="s">
        <v>46</v>
      </c>
      <c r="J9" s="141" t="s">
        <v>86</v>
      </c>
      <c r="K9" s="104"/>
      <c r="L9" s="105" t="s">
        <v>43</v>
      </c>
      <c r="M9" s="643" t="s">
        <v>44</v>
      </c>
      <c r="N9" s="644"/>
      <c r="O9" s="644"/>
      <c r="P9" s="644"/>
      <c r="Q9" s="645"/>
      <c r="R9" s="106" t="s">
        <v>45</v>
      </c>
      <c r="S9" s="105" t="s">
        <v>46</v>
      </c>
      <c r="T9" s="142" t="s">
        <v>88</v>
      </c>
      <c r="U9" s="104"/>
      <c r="V9" s="105" t="s">
        <v>43</v>
      </c>
      <c r="W9" s="643" t="s">
        <v>44</v>
      </c>
      <c r="X9" s="644"/>
      <c r="Y9" s="644"/>
      <c r="Z9" s="644"/>
      <c r="AA9" s="645"/>
      <c r="AB9" s="106" t="s">
        <v>45</v>
      </c>
      <c r="AC9" s="105" t="s">
        <v>46</v>
      </c>
      <c r="AD9" s="144" t="s">
        <v>87</v>
      </c>
    </row>
    <row r="10" spans="1:30" ht="30" customHeight="1" thickBot="1">
      <c r="A10" s="104" t="s">
        <v>45</v>
      </c>
      <c r="B10" s="105" t="s">
        <v>47</v>
      </c>
      <c r="C10" s="137" t="s">
        <v>17</v>
      </c>
      <c r="D10" s="137" t="s">
        <v>17</v>
      </c>
      <c r="E10" s="137" t="s">
        <v>17</v>
      </c>
      <c r="F10" s="137" t="s">
        <v>17</v>
      </c>
      <c r="G10" s="137" t="s">
        <v>17</v>
      </c>
      <c r="H10" s="106"/>
      <c r="I10" s="105" t="s">
        <v>48</v>
      </c>
      <c r="J10" s="107" t="s">
        <v>49</v>
      </c>
      <c r="K10" s="104" t="s">
        <v>45</v>
      </c>
      <c r="L10" s="105" t="s">
        <v>47</v>
      </c>
      <c r="M10" s="138" t="s">
        <v>16</v>
      </c>
      <c r="N10" s="138" t="s">
        <v>16</v>
      </c>
      <c r="O10" s="138" t="s">
        <v>16</v>
      </c>
      <c r="P10" s="138" t="s">
        <v>16</v>
      </c>
      <c r="Q10" s="138" t="s">
        <v>16</v>
      </c>
      <c r="R10" s="106"/>
      <c r="S10" s="105" t="s">
        <v>48</v>
      </c>
      <c r="T10" s="107" t="s">
        <v>49</v>
      </c>
      <c r="U10" s="104" t="s">
        <v>45</v>
      </c>
      <c r="V10" s="105" t="s">
        <v>47</v>
      </c>
      <c r="W10" s="139" t="s">
        <v>18</v>
      </c>
      <c r="X10" s="139" t="s">
        <v>18</v>
      </c>
      <c r="Y10" s="139" t="s">
        <v>18</v>
      </c>
      <c r="Z10" s="139" t="s">
        <v>18</v>
      </c>
      <c r="AA10" s="139" t="s">
        <v>18</v>
      </c>
      <c r="AB10" s="106"/>
      <c r="AC10" s="105" t="s">
        <v>48</v>
      </c>
      <c r="AD10" s="107" t="s">
        <v>49</v>
      </c>
    </row>
    <row r="11" spans="1:30" ht="30" customHeight="1" thickBot="1">
      <c r="A11" s="104" t="s">
        <v>50</v>
      </c>
      <c r="B11" s="105" t="s">
        <v>51</v>
      </c>
      <c r="C11" s="141" t="s">
        <v>87</v>
      </c>
      <c r="D11" s="141" t="s">
        <v>87</v>
      </c>
      <c r="E11" s="141" t="s">
        <v>87</v>
      </c>
      <c r="F11" s="141" t="s">
        <v>87</v>
      </c>
      <c r="G11" s="141" t="s">
        <v>87</v>
      </c>
      <c r="H11" s="106" t="s">
        <v>50</v>
      </c>
      <c r="I11" s="105" t="s">
        <v>52</v>
      </c>
      <c r="J11" s="167" t="s">
        <v>203</v>
      </c>
      <c r="K11" s="104" t="s">
        <v>50</v>
      </c>
      <c r="L11" s="105" t="s">
        <v>51</v>
      </c>
      <c r="M11" s="142" t="s">
        <v>86</v>
      </c>
      <c r="N11" s="142" t="s">
        <v>86</v>
      </c>
      <c r="O11" s="142" t="s">
        <v>90</v>
      </c>
      <c r="P11" s="142" t="s">
        <v>86</v>
      </c>
      <c r="Q11" s="142" t="s">
        <v>86</v>
      </c>
      <c r="R11" s="106" t="s">
        <v>50</v>
      </c>
      <c r="S11" s="105" t="s">
        <v>52</v>
      </c>
      <c r="T11" s="167" t="s">
        <v>203</v>
      </c>
      <c r="U11" s="104" t="s">
        <v>50</v>
      </c>
      <c r="V11" s="105" t="s">
        <v>51</v>
      </c>
      <c r="W11" s="143" t="s">
        <v>88</v>
      </c>
      <c r="X11" s="143" t="s">
        <v>88</v>
      </c>
      <c r="Y11" s="143" t="s">
        <v>88</v>
      </c>
      <c r="Z11" s="143" t="s">
        <v>88</v>
      </c>
      <c r="AA11" s="143" t="s">
        <v>95</v>
      </c>
      <c r="AB11" s="106" t="s">
        <v>50</v>
      </c>
      <c r="AC11" s="105" t="s">
        <v>52</v>
      </c>
      <c r="AD11" s="167" t="s">
        <v>203</v>
      </c>
    </row>
    <row r="12" spans="1:30" ht="37.5" customHeight="1" thickBot="1">
      <c r="A12" s="108"/>
      <c r="B12" s="105" t="s">
        <v>53</v>
      </c>
      <c r="C12" s="643" t="s">
        <v>54</v>
      </c>
      <c r="D12" s="644"/>
      <c r="E12" s="644"/>
      <c r="F12" s="644"/>
      <c r="G12" s="645"/>
      <c r="H12" s="109" t="s">
        <v>55</v>
      </c>
      <c r="I12" s="110" t="s">
        <v>56</v>
      </c>
      <c r="J12" s="141" t="s">
        <v>88</v>
      </c>
      <c r="K12" s="108"/>
      <c r="L12" s="105" t="s">
        <v>53</v>
      </c>
      <c r="M12" s="643" t="s">
        <v>54</v>
      </c>
      <c r="N12" s="644"/>
      <c r="O12" s="644"/>
      <c r="P12" s="644"/>
      <c r="Q12" s="645"/>
      <c r="R12" s="109" t="s">
        <v>55</v>
      </c>
      <c r="S12" s="110" t="s">
        <v>56</v>
      </c>
      <c r="T12" s="142" t="s">
        <v>87</v>
      </c>
      <c r="U12" s="108"/>
      <c r="V12" s="105" t="s">
        <v>53</v>
      </c>
      <c r="W12" s="643" t="s">
        <v>54</v>
      </c>
      <c r="X12" s="644"/>
      <c r="Y12" s="644"/>
      <c r="Z12" s="644"/>
      <c r="AA12" s="645"/>
      <c r="AB12" s="109" t="s">
        <v>55</v>
      </c>
      <c r="AC12" s="110" t="s">
        <v>56</v>
      </c>
      <c r="AD12" s="276" t="s">
        <v>90</v>
      </c>
    </row>
    <row r="13" spans="1:30" ht="30" customHeight="1" thickBot="1">
      <c r="A13" s="104" t="s">
        <v>55</v>
      </c>
      <c r="B13" s="105" t="s">
        <v>57</v>
      </c>
      <c r="C13" s="137" t="s">
        <v>18</v>
      </c>
      <c r="D13" s="137" t="s">
        <v>18</v>
      </c>
      <c r="E13" s="137" t="s">
        <v>18</v>
      </c>
      <c r="F13" s="137" t="s">
        <v>18</v>
      </c>
      <c r="G13" s="137" t="s">
        <v>18</v>
      </c>
      <c r="H13" s="635"/>
      <c r="I13" s="636"/>
      <c r="J13" s="637"/>
      <c r="K13" s="104" t="s">
        <v>55</v>
      </c>
      <c r="L13" s="105" t="s">
        <v>57</v>
      </c>
      <c r="M13" s="138" t="s">
        <v>17</v>
      </c>
      <c r="N13" s="138" t="s">
        <v>17</v>
      </c>
      <c r="O13" s="138" t="s">
        <v>17</v>
      </c>
      <c r="P13" s="138" t="s">
        <v>17</v>
      </c>
      <c r="Q13" s="138" t="s">
        <v>17</v>
      </c>
      <c r="R13" s="635"/>
      <c r="S13" s="636"/>
      <c r="T13" s="637"/>
      <c r="U13" s="104" t="s">
        <v>55</v>
      </c>
      <c r="V13" s="105" t="s">
        <v>57</v>
      </c>
      <c r="W13" s="139" t="s">
        <v>16</v>
      </c>
      <c r="X13" s="139" t="s">
        <v>16</v>
      </c>
      <c r="Y13" s="139" t="s">
        <v>16</v>
      </c>
      <c r="Z13" s="139" t="s">
        <v>16</v>
      </c>
      <c r="AA13" s="139" t="s">
        <v>16</v>
      </c>
      <c r="AB13" s="635"/>
      <c r="AC13" s="636"/>
      <c r="AD13" s="637"/>
    </row>
    <row r="14" spans="1:30" ht="30" customHeight="1" thickBot="1">
      <c r="A14" s="104" t="s">
        <v>58</v>
      </c>
      <c r="B14" s="105" t="s">
        <v>59</v>
      </c>
      <c r="C14" s="141" t="s">
        <v>88</v>
      </c>
      <c r="D14" s="141" t="s">
        <v>88</v>
      </c>
      <c r="E14" s="141" t="s">
        <v>88</v>
      </c>
      <c r="F14" s="141" t="s">
        <v>88</v>
      </c>
      <c r="G14" s="141" t="s">
        <v>88</v>
      </c>
      <c r="H14" s="638"/>
      <c r="I14" s="639"/>
      <c r="J14" s="640"/>
      <c r="K14" s="104" t="s">
        <v>58</v>
      </c>
      <c r="L14" s="105" t="s">
        <v>59</v>
      </c>
      <c r="M14" s="142" t="s">
        <v>87</v>
      </c>
      <c r="N14" s="142" t="s">
        <v>87</v>
      </c>
      <c r="O14" s="142" t="s">
        <v>87</v>
      </c>
      <c r="P14" s="142" t="s">
        <v>87</v>
      </c>
      <c r="Q14" s="142" t="s">
        <v>87</v>
      </c>
      <c r="R14" s="638"/>
      <c r="S14" s="639"/>
      <c r="T14" s="640"/>
      <c r="U14" s="104" t="s">
        <v>58</v>
      </c>
      <c r="V14" s="105" t="s">
        <v>59</v>
      </c>
      <c r="W14" s="143" t="s">
        <v>86</v>
      </c>
      <c r="X14" s="143" t="s">
        <v>86</v>
      </c>
      <c r="Y14" s="143" t="s">
        <v>86</v>
      </c>
      <c r="Z14" s="143" t="s">
        <v>86</v>
      </c>
      <c r="AA14" s="143" t="s">
        <v>86</v>
      </c>
      <c r="AB14" s="638"/>
      <c r="AC14" s="639"/>
      <c r="AD14" s="640"/>
    </row>
    <row r="15" spans="1:30" ht="37.5" customHeight="1" thickBot="1">
      <c r="A15" s="104"/>
      <c r="B15" s="105" t="s">
        <v>60</v>
      </c>
      <c r="C15" s="643" t="s">
        <v>44</v>
      </c>
      <c r="D15" s="644"/>
      <c r="E15" s="644"/>
      <c r="F15" s="644"/>
      <c r="G15" s="645"/>
      <c r="H15" s="638"/>
      <c r="I15" s="639"/>
      <c r="J15" s="640"/>
      <c r="K15" s="104"/>
      <c r="L15" s="105" t="s">
        <v>60</v>
      </c>
      <c r="M15" s="643" t="s">
        <v>44</v>
      </c>
      <c r="N15" s="644"/>
      <c r="O15" s="644"/>
      <c r="P15" s="644"/>
      <c r="Q15" s="645"/>
      <c r="R15" s="638"/>
      <c r="S15" s="639"/>
      <c r="T15" s="640"/>
      <c r="U15" s="104"/>
      <c r="V15" s="105" t="s">
        <v>60</v>
      </c>
      <c r="W15" s="643" t="s">
        <v>44</v>
      </c>
      <c r="X15" s="644"/>
      <c r="Y15" s="644"/>
      <c r="Z15" s="644"/>
      <c r="AA15" s="645"/>
      <c r="AB15" s="638"/>
      <c r="AC15" s="639"/>
      <c r="AD15" s="640"/>
    </row>
    <row r="16" spans="1:30" ht="30" customHeight="1" thickBot="1">
      <c r="A16" s="104" t="s">
        <v>61</v>
      </c>
      <c r="B16" s="105" t="s">
        <v>62</v>
      </c>
      <c r="C16" s="137" t="s">
        <v>16</v>
      </c>
      <c r="D16" s="137" t="s">
        <v>18</v>
      </c>
      <c r="E16" s="137" t="s">
        <v>18</v>
      </c>
      <c r="F16" s="137" t="s">
        <v>17</v>
      </c>
      <c r="G16" s="137" t="s">
        <v>18</v>
      </c>
      <c r="H16" s="638"/>
      <c r="I16" s="639"/>
      <c r="J16" s="640"/>
      <c r="K16" s="104" t="s">
        <v>61</v>
      </c>
      <c r="L16" s="105" t="s">
        <v>62</v>
      </c>
      <c r="M16" s="138" t="s">
        <v>18</v>
      </c>
      <c r="N16" s="138" t="s">
        <v>17</v>
      </c>
      <c r="O16" s="138" t="s">
        <v>16</v>
      </c>
      <c r="P16" s="138" t="s">
        <v>18</v>
      </c>
      <c r="Q16" s="138" t="s">
        <v>17</v>
      </c>
      <c r="R16" s="638"/>
      <c r="S16" s="639"/>
      <c r="T16" s="640"/>
      <c r="U16" s="104" t="s">
        <v>61</v>
      </c>
      <c r="V16" s="105" t="s">
        <v>62</v>
      </c>
      <c r="W16" s="138" t="s">
        <v>17</v>
      </c>
      <c r="X16" s="140" t="s">
        <v>16</v>
      </c>
      <c r="Y16" s="138" t="s">
        <v>17</v>
      </c>
      <c r="Z16" s="140" t="s">
        <v>16</v>
      </c>
      <c r="AA16" s="140" t="s">
        <v>16</v>
      </c>
      <c r="AB16" s="638"/>
      <c r="AC16" s="639"/>
      <c r="AD16" s="640"/>
    </row>
    <row r="17" spans="1:30" ht="30" customHeight="1" thickBot="1">
      <c r="A17" s="104" t="s">
        <v>64</v>
      </c>
      <c r="B17" s="105" t="s">
        <v>65</v>
      </c>
      <c r="C17" s="141" t="s">
        <v>94</v>
      </c>
      <c r="D17" s="141" t="s">
        <v>95</v>
      </c>
      <c r="E17" s="141" t="s">
        <v>93</v>
      </c>
      <c r="F17" s="141" t="s">
        <v>89</v>
      </c>
      <c r="G17" s="141" t="s">
        <v>93</v>
      </c>
      <c r="H17" s="703"/>
      <c r="I17" s="641"/>
      <c r="J17" s="642"/>
      <c r="K17" s="104" t="s">
        <v>64</v>
      </c>
      <c r="L17" s="105" t="s">
        <v>65</v>
      </c>
      <c r="M17" s="142" t="s">
        <v>95</v>
      </c>
      <c r="N17" s="142" t="s">
        <v>89</v>
      </c>
      <c r="O17" s="142" t="s">
        <v>94</v>
      </c>
      <c r="P17" s="142" t="s">
        <v>93</v>
      </c>
      <c r="Q17" s="142" t="s">
        <v>89</v>
      </c>
      <c r="R17" s="703"/>
      <c r="S17" s="641"/>
      <c r="T17" s="642"/>
      <c r="U17" s="104" t="s">
        <v>64</v>
      </c>
      <c r="V17" s="105" t="s">
        <v>65</v>
      </c>
      <c r="W17" s="142" t="s">
        <v>89</v>
      </c>
      <c r="X17" s="145" t="s">
        <v>90</v>
      </c>
      <c r="Y17" s="142" t="s">
        <v>89</v>
      </c>
      <c r="Z17" s="145" t="s">
        <v>90</v>
      </c>
      <c r="AA17" s="145" t="s">
        <v>94</v>
      </c>
      <c r="AB17" s="703"/>
      <c r="AC17" s="641"/>
      <c r="AD17" s="642"/>
    </row>
    <row r="18" spans="1:30" ht="30" customHeight="1">
      <c r="A18" s="111"/>
      <c r="B18" s="112"/>
      <c r="C18" s="113"/>
      <c r="D18" s="113"/>
      <c r="E18" s="113"/>
      <c r="F18" s="113"/>
      <c r="G18" s="113"/>
      <c r="H18" s="114"/>
      <c r="I18" s="115"/>
      <c r="J18" s="114"/>
    </row>
    <row r="19" spans="1:30" ht="30" customHeight="1" thickBot="1">
      <c r="A19" s="116"/>
      <c r="B19" s="117"/>
      <c r="C19" s="116"/>
      <c r="D19" s="116"/>
      <c r="E19" s="111"/>
      <c r="F19" s="116"/>
      <c r="G19" s="116"/>
      <c r="H19" s="116"/>
      <c r="I19" s="117"/>
      <c r="J19" s="116"/>
    </row>
    <row r="20" spans="1:30" ht="30" customHeight="1" thickBot="1">
      <c r="A20" s="116"/>
      <c r="C20" s="626" t="s">
        <v>79</v>
      </c>
      <c r="D20" s="627"/>
      <c r="E20" s="118" t="s">
        <v>76</v>
      </c>
      <c r="F20" s="119" t="s">
        <v>72</v>
      </c>
      <c r="G20" s="119" t="s">
        <v>39</v>
      </c>
      <c r="H20" s="120"/>
      <c r="I20" s="117"/>
      <c r="J20" s="116"/>
      <c r="M20" s="631" t="s">
        <v>66</v>
      </c>
      <c r="N20" s="121" t="s">
        <v>67</v>
      </c>
      <c r="O20" s="121" t="s">
        <v>67</v>
      </c>
      <c r="P20" s="121" t="s">
        <v>68</v>
      </c>
      <c r="Q20" s="121" t="s">
        <v>68</v>
      </c>
      <c r="R20" s="121" t="s">
        <v>69</v>
      </c>
      <c r="S20" s="121" t="s">
        <v>69</v>
      </c>
      <c r="T20" s="121" t="s">
        <v>69</v>
      </c>
      <c r="U20" s="631" t="s">
        <v>8</v>
      </c>
      <c r="V20" s="631" t="s">
        <v>63</v>
      </c>
      <c r="W20" s="633" t="s">
        <v>70</v>
      </c>
      <c r="X20" s="625"/>
      <c r="Y20" s="122"/>
      <c r="Z20" s="625"/>
    </row>
    <row r="21" spans="1:30" ht="30" customHeight="1" thickBot="1">
      <c r="A21" s="116"/>
      <c r="B21" s="122"/>
      <c r="C21" s="122"/>
      <c r="E21" s="123"/>
      <c r="F21" s="98"/>
      <c r="G21" s="111"/>
      <c r="H21" s="97"/>
      <c r="I21" s="117"/>
      <c r="J21" s="116"/>
      <c r="M21" s="632"/>
      <c r="N21" s="124" t="s">
        <v>71</v>
      </c>
      <c r="O21" s="124" t="s">
        <v>38</v>
      </c>
      <c r="P21" s="124" t="s">
        <v>36</v>
      </c>
      <c r="Q21" s="125" t="s">
        <v>13</v>
      </c>
      <c r="R21" s="124" t="s">
        <v>39</v>
      </c>
      <c r="S21" s="124" t="s">
        <v>40</v>
      </c>
      <c r="T21" s="124" t="s">
        <v>10</v>
      </c>
      <c r="U21" s="632"/>
      <c r="V21" s="632"/>
      <c r="W21" s="634"/>
      <c r="X21" s="625"/>
      <c r="Y21" s="126"/>
      <c r="Z21" s="625"/>
    </row>
    <row r="22" spans="1:30" ht="30" customHeight="1" thickBot="1">
      <c r="A22" s="116"/>
      <c r="C22" s="626" t="s">
        <v>80</v>
      </c>
      <c r="D22" s="627"/>
      <c r="E22" s="118" t="s">
        <v>77</v>
      </c>
      <c r="F22" s="119" t="s">
        <v>82</v>
      </c>
      <c r="G22" s="628" t="s">
        <v>83</v>
      </c>
      <c r="H22" s="630"/>
      <c r="I22" s="111" t="s">
        <v>8</v>
      </c>
      <c r="J22" s="116"/>
      <c r="M22" s="127">
        <v>6</v>
      </c>
      <c r="N22" s="128">
        <f>COUNTIF(A4:J17,"lJ7FG 8[SŸP")</f>
        <v>0</v>
      </c>
      <c r="O22" s="128">
        <f>COUNTIF(B4:J17,"Ul6T")</f>
        <v>0</v>
      </c>
      <c r="P22" s="128">
        <f>COUNTIF(A4:J17,";FPlJP")</f>
        <v>0</v>
      </c>
      <c r="Q22" s="128">
        <f>COUNTIF(A4:J17,"lCgNL")</f>
        <v>0</v>
      </c>
      <c r="R22" s="128">
        <f>COUNTIF(A4:J17,"V\U|[HL")</f>
        <v>0</v>
      </c>
      <c r="S22" s="128">
        <f>COUNTIF(A4:J17,";\:S'T")</f>
        <v>0</v>
      </c>
      <c r="T22" s="128">
        <f>COUNTIF(A4:J17,"U]HZFTL")</f>
        <v>0</v>
      </c>
      <c r="U22" s="128">
        <f>COUNTIF(A4:J17,"lR+")</f>
        <v>0</v>
      </c>
      <c r="V22" s="128">
        <f>COUNTIF(A4:J17,"5]:TSJFRG")</f>
        <v>0</v>
      </c>
      <c r="W22" s="129">
        <f>SUM(N22:V22)</f>
        <v>0</v>
      </c>
      <c r="X22" s="130"/>
      <c r="Y22" s="131"/>
      <c r="Z22" s="130"/>
    </row>
    <row r="23" spans="1:30" ht="30" customHeight="1" thickBot="1">
      <c r="A23" s="116"/>
      <c r="B23" s="122"/>
      <c r="C23" s="122"/>
      <c r="E23" s="123"/>
      <c r="F23" s="98"/>
      <c r="G23" s="111"/>
      <c r="H23" s="97"/>
      <c r="I23" s="117"/>
      <c r="J23" s="116"/>
      <c r="M23" s="132">
        <v>7</v>
      </c>
      <c r="N23" s="128">
        <f>COUNTIF(K5:T17,"lJ7FG 8[SŸP")</f>
        <v>0</v>
      </c>
      <c r="O23" s="128">
        <f>COUNTIF(K5:T17,"Ul6T")</f>
        <v>0</v>
      </c>
      <c r="P23" s="128">
        <f>COUNTIF(K5:T17,";FPlJP")</f>
        <v>0</v>
      </c>
      <c r="Q23" s="128">
        <f>COUNTIF(K5:T17,"lCgNL")</f>
        <v>0</v>
      </c>
      <c r="R23" s="128">
        <f>COUNTIF(K5:T17,"V\U|[HL")</f>
        <v>0</v>
      </c>
      <c r="S23" s="128">
        <f>COUNTIF(K5:T17,";\:S'T")</f>
        <v>0</v>
      </c>
      <c r="T23" s="128">
        <f>COUNTIF(K5:T17,"U]HZFTL")</f>
        <v>0</v>
      </c>
      <c r="U23" s="128">
        <f>COUNTIF(K5:T17,"lR+")</f>
        <v>0</v>
      </c>
      <c r="V23" s="128">
        <f>COUNTIF(K5:T17,"5]:TSJFRG")</f>
        <v>0</v>
      </c>
      <c r="W23" s="129">
        <f>SUM(N23:V23)</f>
        <v>0</v>
      </c>
      <c r="X23" s="130"/>
      <c r="Y23" s="131"/>
      <c r="Z23" s="130"/>
    </row>
    <row r="24" spans="1:30" ht="30" customHeight="1" thickBot="1">
      <c r="A24" s="116"/>
      <c r="C24" s="626" t="s">
        <v>81</v>
      </c>
      <c r="D24" s="629"/>
      <c r="E24" s="118" t="s">
        <v>78</v>
      </c>
      <c r="F24" s="119" t="s">
        <v>84</v>
      </c>
      <c r="G24" s="119" t="s">
        <v>85</v>
      </c>
      <c r="H24" s="628" t="s">
        <v>14</v>
      </c>
      <c r="I24" s="630"/>
      <c r="J24" s="116"/>
      <c r="M24" s="127">
        <v>8</v>
      </c>
      <c r="N24" s="128">
        <f>COUNTIF(U6:AD17,"lJ7FG 8[SŸP")</f>
        <v>0</v>
      </c>
      <c r="O24" s="128">
        <f>COUNTIF(U6:AD17,"Ul6T")</f>
        <v>0</v>
      </c>
      <c r="P24" s="128">
        <f>COUNTIF(U6:AD17,";FPlJP")</f>
        <v>0</v>
      </c>
      <c r="Q24" s="128">
        <f>COUNTIF(U6:AD17,"lCgNL")</f>
        <v>0</v>
      </c>
      <c r="R24" s="128">
        <f>COUNTIF(U6:AD17,"V\U|[HL")</f>
        <v>0</v>
      </c>
      <c r="S24" s="128">
        <f>COUNTIF(U6:AD17,";\:S'T")</f>
        <v>0</v>
      </c>
      <c r="T24" s="128">
        <f>COUNTIF(U6:AD17,"U]HZFTL")</f>
        <v>0</v>
      </c>
      <c r="U24" s="128">
        <f>COUNTIF(U6:AD17,"lR+")</f>
        <v>0</v>
      </c>
      <c r="V24" s="128">
        <f>COUNTIF(U6:AD17,"5]:TSJFRG")</f>
        <v>0</v>
      </c>
      <c r="W24" s="129">
        <f>SUM(N24:V24)</f>
        <v>0</v>
      </c>
      <c r="X24" s="130"/>
      <c r="Y24" s="131"/>
      <c r="Z24" s="130"/>
    </row>
    <row r="25" spans="1:30" ht="30" customHeight="1" thickBot="1">
      <c r="A25" s="116"/>
      <c r="B25" s="122"/>
      <c r="C25" s="122"/>
      <c r="E25" s="97"/>
      <c r="F25" s="98"/>
      <c r="G25" s="98"/>
      <c r="H25" s="97"/>
      <c r="I25" s="117"/>
      <c r="J25" s="116"/>
      <c r="M25" s="102" t="s">
        <v>70</v>
      </c>
      <c r="N25" s="133">
        <f>SUM(N22:N24)</f>
        <v>0</v>
      </c>
      <c r="O25" s="133">
        <f>SUM(O22:O24)</f>
        <v>0</v>
      </c>
      <c r="P25" s="133">
        <f t="shared" ref="P25:V25" si="0">SUM(P22:P24)</f>
        <v>0</v>
      </c>
      <c r="Q25" s="133">
        <f t="shared" si="0"/>
        <v>0</v>
      </c>
      <c r="R25" s="133">
        <f t="shared" si="0"/>
        <v>0</v>
      </c>
      <c r="S25" s="133">
        <f t="shared" si="0"/>
        <v>0</v>
      </c>
      <c r="T25" s="133">
        <f t="shared" si="0"/>
        <v>0</v>
      </c>
      <c r="U25" s="133">
        <f t="shared" si="0"/>
        <v>0</v>
      </c>
      <c r="V25" s="133">
        <f t="shared" si="0"/>
        <v>0</v>
      </c>
      <c r="W25" s="129">
        <f>SUM(W22:W24)</f>
        <v>0</v>
      </c>
      <c r="X25" s="130"/>
      <c r="Y25" s="122"/>
      <c r="Z25" s="130"/>
    </row>
    <row r="26" spans="1:30" ht="30" customHeight="1">
      <c r="A26" s="116"/>
      <c r="C26" s="624"/>
      <c r="D26" s="624"/>
      <c r="E26" s="131"/>
      <c r="F26" s="111"/>
      <c r="G26" s="111"/>
      <c r="H26" s="97"/>
      <c r="I26" s="117"/>
      <c r="J26" s="116"/>
      <c r="N26" s="100"/>
      <c r="O26" s="100"/>
      <c r="P26" s="100"/>
      <c r="Q26" s="100"/>
      <c r="R26" s="100"/>
      <c r="T26" s="100"/>
    </row>
    <row r="27" spans="1:30" ht="21.75" customHeight="1">
      <c r="A27" s="116"/>
      <c r="B27" s="122"/>
      <c r="C27" s="122"/>
      <c r="E27" s="116"/>
      <c r="F27" s="116"/>
      <c r="G27" s="116"/>
      <c r="H27" s="116"/>
      <c r="I27" s="117"/>
      <c r="J27" s="116"/>
      <c r="N27" s="100"/>
      <c r="O27" s="134">
        <f>O25+S25+X25+W23+V23</f>
        <v>0</v>
      </c>
      <c r="P27" s="134">
        <f>P25+T25+W24+V24</f>
        <v>0</v>
      </c>
      <c r="Q27" s="134">
        <f>Q25+R25+V24+W24</f>
        <v>0</v>
      </c>
      <c r="R27" s="134"/>
      <c r="S27" s="135"/>
      <c r="T27" s="134"/>
      <c r="U27" s="134">
        <f>U25+Y22</f>
        <v>0</v>
      </c>
      <c r="V27" s="136"/>
    </row>
    <row r="28" spans="1:30" ht="21.75" customHeight="1">
      <c r="A28" s="116"/>
      <c r="C28" s="624"/>
      <c r="D28" s="624"/>
      <c r="E28" s="131"/>
      <c r="F28" s="111"/>
      <c r="G28" s="111"/>
      <c r="H28" s="116"/>
      <c r="I28" s="117"/>
      <c r="J28" s="116"/>
      <c r="N28" s="100"/>
      <c r="O28" s="100"/>
      <c r="P28" s="100"/>
      <c r="Q28" s="100"/>
      <c r="R28" s="100"/>
      <c r="T28" s="100"/>
    </row>
    <row r="29" spans="1:30" ht="31.5">
      <c r="A29" s="116"/>
      <c r="B29" s="117"/>
      <c r="C29" s="116"/>
      <c r="D29" s="116"/>
      <c r="E29" s="116"/>
      <c r="F29" s="116"/>
      <c r="G29" s="116"/>
      <c r="H29" s="116"/>
      <c r="I29" s="117"/>
      <c r="J29" s="116"/>
      <c r="N29" s="100"/>
      <c r="O29" s="100"/>
      <c r="P29" s="100"/>
      <c r="Q29" s="100"/>
      <c r="R29" s="100"/>
      <c r="T29" s="100"/>
    </row>
    <row r="30" spans="1:30" ht="31.5">
      <c r="A30" s="116"/>
      <c r="B30" s="117"/>
      <c r="C30" s="116"/>
      <c r="D30" s="116"/>
      <c r="E30" s="116"/>
      <c r="F30" s="116"/>
      <c r="G30" s="116"/>
      <c r="H30" s="116"/>
      <c r="I30" s="117"/>
      <c r="J30" s="116"/>
      <c r="N30" s="100"/>
      <c r="O30" s="100"/>
      <c r="P30" s="100"/>
      <c r="Q30" s="100"/>
      <c r="R30" s="100"/>
      <c r="T30" s="100"/>
    </row>
    <row r="31" spans="1:30" ht="31.5">
      <c r="A31" s="116"/>
      <c r="B31" s="117"/>
      <c r="C31" s="116"/>
      <c r="D31" s="116"/>
      <c r="E31" s="116"/>
      <c r="F31" s="116"/>
      <c r="G31" s="116"/>
      <c r="H31" s="116"/>
      <c r="I31" s="117"/>
      <c r="J31" s="116"/>
      <c r="N31" s="100"/>
      <c r="O31" s="100"/>
      <c r="P31" s="100"/>
      <c r="Q31" s="100"/>
      <c r="R31" s="100"/>
      <c r="T31" s="100"/>
    </row>
    <row r="32" spans="1:30" ht="31.5">
      <c r="A32" s="116"/>
      <c r="B32" s="117"/>
      <c r="C32" s="116"/>
      <c r="D32" s="116"/>
      <c r="E32" s="116"/>
      <c r="F32" s="116"/>
      <c r="G32" s="116"/>
      <c r="H32" s="116"/>
      <c r="I32" s="117"/>
      <c r="J32" s="116"/>
      <c r="N32" s="100"/>
      <c r="O32" s="100"/>
      <c r="P32" s="100"/>
      <c r="Q32" s="100"/>
      <c r="R32" s="100"/>
      <c r="T32" s="100"/>
    </row>
    <row r="33" spans="1:20" ht="31.5">
      <c r="A33" s="116"/>
      <c r="B33" s="117"/>
      <c r="C33" s="116"/>
      <c r="D33" s="116"/>
      <c r="E33" s="116"/>
      <c r="F33" s="116"/>
      <c r="G33" s="116"/>
      <c r="H33" s="116"/>
      <c r="I33" s="117"/>
      <c r="J33" s="116"/>
      <c r="N33" s="100"/>
      <c r="O33" s="100"/>
      <c r="P33" s="100"/>
      <c r="Q33" s="100"/>
      <c r="R33" s="100"/>
      <c r="T33" s="100"/>
    </row>
    <row r="34" spans="1:20" ht="31.5">
      <c r="A34" s="116"/>
      <c r="B34" s="117"/>
      <c r="C34" s="116"/>
      <c r="D34" s="116"/>
      <c r="E34" s="116"/>
      <c r="F34" s="116"/>
      <c r="G34" s="116"/>
      <c r="H34" s="116"/>
      <c r="I34" s="117"/>
      <c r="J34" s="116"/>
      <c r="N34" s="100"/>
      <c r="O34" s="100"/>
      <c r="P34" s="100"/>
      <c r="Q34" s="100"/>
      <c r="R34" s="100"/>
      <c r="T34" s="100"/>
    </row>
    <row r="35" spans="1:20" ht="31.5">
      <c r="A35" s="116"/>
      <c r="B35" s="117"/>
      <c r="C35" s="116"/>
      <c r="D35" s="116"/>
      <c r="E35" s="116"/>
      <c r="F35" s="116"/>
      <c r="G35" s="116"/>
      <c r="H35" s="116"/>
      <c r="I35" s="117"/>
      <c r="J35" s="116"/>
      <c r="N35" s="100"/>
      <c r="O35" s="100"/>
      <c r="P35" s="100"/>
      <c r="Q35" s="100"/>
      <c r="R35" s="100"/>
      <c r="T35" s="100"/>
    </row>
    <row r="36" spans="1:20" ht="31.5">
      <c r="A36" s="116"/>
      <c r="B36" s="117"/>
      <c r="C36" s="116"/>
      <c r="D36" s="116"/>
      <c r="E36" s="116"/>
      <c r="F36" s="116"/>
      <c r="G36" s="116"/>
      <c r="H36" s="116"/>
      <c r="I36" s="117"/>
      <c r="J36" s="116"/>
      <c r="N36" s="100"/>
      <c r="O36" s="100"/>
      <c r="P36" s="100"/>
      <c r="Q36" s="100"/>
      <c r="R36" s="100"/>
      <c r="T36" s="100"/>
    </row>
    <row r="37" spans="1:20" ht="31.5">
      <c r="A37" s="116"/>
      <c r="B37" s="117"/>
      <c r="C37" s="116"/>
      <c r="D37" s="116"/>
      <c r="E37" s="116"/>
      <c r="F37" s="116"/>
      <c r="G37" s="116"/>
      <c r="H37" s="116"/>
      <c r="I37" s="117"/>
      <c r="J37" s="116"/>
      <c r="N37" s="100"/>
      <c r="O37" s="100"/>
      <c r="P37" s="100"/>
      <c r="Q37" s="100"/>
      <c r="R37" s="100"/>
      <c r="T37" s="100"/>
    </row>
    <row r="38" spans="1:20" ht="31.5">
      <c r="A38" s="116"/>
      <c r="B38" s="117"/>
      <c r="C38" s="116"/>
      <c r="D38" s="116"/>
      <c r="E38" s="116"/>
      <c r="F38" s="116"/>
      <c r="G38" s="116"/>
      <c r="H38" s="116"/>
      <c r="I38" s="117"/>
      <c r="J38" s="116"/>
      <c r="N38" s="100"/>
      <c r="O38" s="100"/>
      <c r="P38" s="100"/>
      <c r="Q38" s="100"/>
      <c r="R38" s="100"/>
      <c r="T38" s="100"/>
    </row>
    <row r="39" spans="1:20" ht="31.5">
      <c r="A39" s="116"/>
      <c r="B39" s="117"/>
      <c r="C39" s="116"/>
      <c r="D39" s="116"/>
      <c r="E39" s="116"/>
      <c r="F39" s="116"/>
      <c r="G39" s="116"/>
      <c r="H39" s="116"/>
      <c r="I39" s="117"/>
      <c r="J39" s="116"/>
      <c r="N39" s="100"/>
      <c r="O39" s="100"/>
      <c r="P39" s="100"/>
      <c r="Q39" s="100"/>
      <c r="R39" s="100"/>
      <c r="T39" s="100"/>
    </row>
    <row r="40" spans="1:20" ht="31.5">
      <c r="A40" s="116"/>
      <c r="B40" s="117"/>
      <c r="C40" s="116"/>
      <c r="D40" s="116"/>
      <c r="E40" s="116"/>
      <c r="F40" s="116"/>
      <c r="G40" s="116"/>
      <c r="H40" s="116"/>
      <c r="I40" s="117"/>
      <c r="J40" s="116"/>
    </row>
    <row r="41" spans="1:20" ht="31.5">
      <c r="A41" s="116"/>
      <c r="B41" s="117"/>
      <c r="C41" s="116"/>
      <c r="D41" s="116"/>
      <c r="E41" s="116"/>
      <c r="F41" s="116"/>
      <c r="G41" s="116"/>
      <c r="H41" s="116"/>
      <c r="I41" s="117"/>
      <c r="J41" s="116"/>
    </row>
    <row r="42" spans="1:20" ht="31.5">
      <c r="A42" s="116"/>
      <c r="B42" s="117"/>
      <c r="C42" s="116"/>
      <c r="D42" s="116"/>
      <c r="E42" s="116"/>
      <c r="F42" s="116"/>
      <c r="G42" s="116"/>
      <c r="H42" s="116"/>
      <c r="I42" s="117"/>
      <c r="J42" s="116"/>
    </row>
    <row r="43" spans="1:20" ht="31.5">
      <c r="A43" s="116"/>
      <c r="B43" s="117"/>
      <c r="C43" s="116"/>
      <c r="D43" s="116"/>
      <c r="E43" s="116"/>
      <c r="F43" s="116"/>
      <c r="G43" s="116"/>
      <c r="H43" s="116"/>
      <c r="I43" s="117"/>
      <c r="J43" s="116"/>
    </row>
    <row r="44" spans="1:20" ht="31.5">
      <c r="A44" s="116"/>
      <c r="B44" s="117"/>
      <c r="C44" s="116"/>
      <c r="D44" s="116"/>
      <c r="E44" s="116"/>
      <c r="F44" s="116"/>
      <c r="G44" s="116"/>
      <c r="H44" s="116"/>
      <c r="I44" s="117"/>
      <c r="J44" s="116"/>
    </row>
    <row r="45" spans="1:20" ht="31.5">
      <c r="A45" s="116"/>
      <c r="B45" s="117"/>
      <c r="C45" s="116"/>
      <c r="D45" s="116"/>
      <c r="E45" s="116"/>
      <c r="F45" s="116"/>
      <c r="G45" s="116"/>
      <c r="H45" s="116"/>
      <c r="I45" s="117"/>
      <c r="J45" s="116"/>
    </row>
    <row r="46" spans="1:20" ht="31.5">
      <c r="A46" s="116"/>
      <c r="B46" s="117"/>
      <c r="C46" s="116"/>
      <c r="D46" s="116"/>
      <c r="E46" s="116"/>
      <c r="F46" s="116"/>
      <c r="G46" s="116"/>
      <c r="H46" s="116"/>
      <c r="I46" s="117"/>
      <c r="J46" s="116"/>
    </row>
    <row r="47" spans="1:20" ht="31.5">
      <c r="A47" s="116"/>
      <c r="B47" s="117"/>
      <c r="C47" s="116"/>
      <c r="D47" s="116"/>
      <c r="E47" s="116"/>
      <c r="F47" s="116"/>
      <c r="G47" s="116"/>
      <c r="H47" s="116"/>
      <c r="I47" s="117"/>
      <c r="J47" s="116"/>
    </row>
    <row r="48" spans="1:20" ht="31.5">
      <c r="A48" s="116"/>
      <c r="B48" s="117"/>
      <c r="C48" s="116"/>
      <c r="D48" s="116"/>
      <c r="E48" s="116"/>
      <c r="F48" s="116"/>
      <c r="G48" s="116"/>
      <c r="H48" s="116"/>
      <c r="I48" s="117"/>
      <c r="J48" s="116"/>
    </row>
    <row r="49" spans="1:10" ht="31.5">
      <c r="A49" s="116"/>
      <c r="B49" s="117"/>
      <c r="C49" s="116"/>
      <c r="D49" s="116"/>
      <c r="E49" s="116"/>
      <c r="F49" s="116"/>
      <c r="G49" s="116"/>
      <c r="H49" s="116"/>
      <c r="I49" s="117"/>
      <c r="J49" s="116"/>
    </row>
    <row r="50" spans="1:10" ht="31.5">
      <c r="A50" s="116"/>
      <c r="B50" s="117"/>
      <c r="C50" s="116"/>
      <c r="D50" s="116"/>
      <c r="E50" s="116"/>
      <c r="F50" s="116"/>
      <c r="G50" s="116"/>
      <c r="H50" s="116"/>
      <c r="I50" s="117"/>
      <c r="J50" s="116"/>
    </row>
    <row r="51" spans="1:10" ht="31.5">
      <c r="A51" s="116"/>
      <c r="B51" s="117"/>
      <c r="C51" s="116"/>
      <c r="D51" s="116"/>
      <c r="E51" s="116"/>
      <c r="F51" s="116"/>
      <c r="G51" s="116"/>
      <c r="H51" s="116"/>
      <c r="I51" s="117"/>
      <c r="J51" s="116"/>
    </row>
    <row r="52" spans="1:10" ht="31.5">
      <c r="A52" s="116"/>
      <c r="B52" s="117"/>
      <c r="C52" s="116"/>
      <c r="D52" s="116"/>
      <c r="E52" s="116"/>
      <c r="F52" s="116"/>
      <c r="G52" s="116"/>
      <c r="H52" s="116"/>
      <c r="I52" s="117"/>
      <c r="J52" s="116"/>
    </row>
  </sheetData>
  <mergeCells count="36">
    <mergeCell ref="C28:D28"/>
    <mergeCell ref="Z20:Z21"/>
    <mergeCell ref="C22:D22"/>
    <mergeCell ref="G22:H22"/>
    <mergeCell ref="C24:D24"/>
    <mergeCell ref="H24:I24"/>
    <mergeCell ref="C26:D26"/>
    <mergeCell ref="C20:D20"/>
    <mergeCell ref="M20:M21"/>
    <mergeCell ref="U20:U21"/>
    <mergeCell ref="V20:V21"/>
    <mergeCell ref="W20:W21"/>
    <mergeCell ref="X20:X21"/>
    <mergeCell ref="AB13:AD17"/>
    <mergeCell ref="C15:G15"/>
    <mergeCell ref="M15:Q15"/>
    <mergeCell ref="W15:AA15"/>
    <mergeCell ref="I7:I8"/>
    <mergeCell ref="S7:S8"/>
    <mergeCell ref="AC7:AC8"/>
    <mergeCell ref="C9:G9"/>
    <mergeCell ref="M9:Q9"/>
    <mergeCell ref="W9:AA9"/>
    <mergeCell ref="C12:G12"/>
    <mergeCell ref="M12:Q12"/>
    <mergeCell ref="W12:AA12"/>
    <mergeCell ref="H13:J17"/>
    <mergeCell ref="R13:T17"/>
    <mergeCell ref="C6:G6"/>
    <mergeCell ref="M6:Q6"/>
    <mergeCell ref="W6:AA6"/>
    <mergeCell ref="A1:AD1"/>
    <mergeCell ref="A2:AD2"/>
    <mergeCell ref="A4:J4"/>
    <mergeCell ref="K4:T4"/>
    <mergeCell ref="U4:AD4"/>
  </mergeCells>
  <dataValidations count="2">
    <dataValidation type="list" allowBlank="1" showInputMessage="1" showErrorMessage="1" sqref="C8:G8 C11:G11 C14:G14 C17:G17 M8:Q8 M11:Q11 M14:Q14 M17:Q17 W8:AA8 W11:AA11 W14:AA14 W17:AA17 J11:J12 J8:J9 T8:T9 T11:T12 AD8:AD9 AD11:AD12" xr:uid="{00000000-0002-0000-0D00-000000000000}">
      <formula1>SUBJ</formula1>
    </dataValidation>
    <dataValidation type="list" allowBlank="1" showInputMessage="1" showErrorMessage="1" sqref="C7:G7 C10:G10 C13:G13 C16:G16 M7:Q7 M10:Q10 M13:Q13 M16:Q16 W7:AA7 W10:AA10 W13:AA13 W16:AA16 AD7 J7 T7" xr:uid="{00000000-0002-0000-0D00-000001000000}">
      <formula1>$S$22:$S$24</formula1>
    </dataValidation>
  </dataValidations>
  <pageMargins left="0.7" right="0.7" top="0.75" bottom="0.75" header="0.3" footer="0.3"/>
  <pageSetup paperSize="9" scale="38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X406"/>
  <sheetViews>
    <sheetView topLeftCell="A16" zoomScale="85" zoomScaleNormal="85" workbookViewId="0">
      <selection activeCell="C11" sqref="C11:Q12"/>
    </sheetView>
  </sheetViews>
  <sheetFormatPr defaultRowHeight="15"/>
  <cols>
    <col min="1" max="1" width="9.7109375" customWidth="1"/>
    <col min="2" max="16" width="7.140625" style="2" customWidth="1"/>
    <col min="17" max="19" width="7.140625" customWidth="1"/>
  </cols>
  <sheetData>
    <row r="1" spans="1:24" ht="72" customHeight="1" thickBot="1">
      <c r="A1" s="704" t="s">
        <v>15</v>
      </c>
      <c r="B1" s="704"/>
      <c r="C1" s="704"/>
      <c r="D1" s="704"/>
      <c r="E1" s="704"/>
      <c r="F1" s="704"/>
      <c r="G1" s="704"/>
      <c r="H1" s="704"/>
      <c r="I1" s="704"/>
      <c r="J1" s="704"/>
      <c r="K1" s="704"/>
      <c r="L1" s="704"/>
      <c r="M1" s="704"/>
      <c r="N1" s="704"/>
      <c r="O1" s="704"/>
      <c r="P1" s="704"/>
      <c r="Q1" s="704"/>
      <c r="R1" s="704"/>
      <c r="S1" s="704"/>
    </row>
    <row r="2" spans="1:24" s="1" customFormat="1" ht="36" customHeight="1" thickBot="1">
      <c r="A2" s="724" t="s">
        <v>5</v>
      </c>
      <c r="B2" s="726" t="s">
        <v>0</v>
      </c>
      <c r="C2" s="727"/>
      <c r="D2" s="728"/>
      <c r="E2" s="726" t="s">
        <v>1</v>
      </c>
      <c r="F2" s="727"/>
      <c r="G2" s="728"/>
      <c r="H2" s="726" t="s">
        <v>12</v>
      </c>
      <c r="I2" s="727"/>
      <c r="J2" s="728"/>
      <c r="K2" s="726" t="s">
        <v>2</v>
      </c>
      <c r="L2" s="727"/>
      <c r="M2" s="728"/>
      <c r="N2" s="726" t="s">
        <v>3</v>
      </c>
      <c r="O2" s="727"/>
      <c r="P2" s="728"/>
      <c r="Q2" s="729" t="s">
        <v>4</v>
      </c>
      <c r="R2" s="730"/>
      <c r="S2" s="731"/>
    </row>
    <row r="3" spans="1:24" ht="35.25" customHeight="1" thickTop="1" thickBot="1">
      <c r="A3" s="725"/>
      <c r="B3" s="26">
        <v>3</v>
      </c>
      <c r="C3" s="27">
        <v>4</v>
      </c>
      <c r="D3" s="28">
        <v>5</v>
      </c>
      <c r="E3" s="26">
        <v>3</v>
      </c>
      <c r="F3" s="27">
        <v>4</v>
      </c>
      <c r="G3" s="28">
        <v>5</v>
      </c>
      <c r="H3" s="26">
        <v>3</v>
      </c>
      <c r="I3" s="27">
        <v>4</v>
      </c>
      <c r="J3" s="28">
        <v>5</v>
      </c>
      <c r="K3" s="26">
        <v>3</v>
      </c>
      <c r="L3" s="27">
        <v>4</v>
      </c>
      <c r="M3" s="28">
        <v>5</v>
      </c>
      <c r="N3" s="26">
        <v>3</v>
      </c>
      <c r="O3" s="27">
        <v>4</v>
      </c>
      <c r="P3" s="28">
        <v>5</v>
      </c>
      <c r="Q3" s="26">
        <v>3</v>
      </c>
      <c r="R3" s="27">
        <v>4</v>
      </c>
      <c r="S3" s="28">
        <v>5</v>
      </c>
    </row>
    <row r="4" spans="1:24" s="12" customFormat="1" ht="27" customHeight="1" thickTop="1" thickBot="1">
      <c r="A4" s="711">
        <v>1</v>
      </c>
      <c r="B4" s="14" t="s">
        <v>10</v>
      </c>
      <c r="C4" s="15" t="s">
        <v>11</v>
      </c>
      <c r="D4" s="16" t="s">
        <v>6</v>
      </c>
      <c r="E4" s="14" t="s">
        <v>10</v>
      </c>
      <c r="F4" s="15" t="s">
        <v>11</v>
      </c>
      <c r="G4" s="16" t="s">
        <v>6</v>
      </c>
      <c r="H4" s="14" t="s">
        <v>10</v>
      </c>
      <c r="I4" s="15" t="s">
        <v>11</v>
      </c>
      <c r="J4" s="16" t="s">
        <v>6</v>
      </c>
      <c r="K4" s="14" t="s">
        <v>10</v>
      </c>
      <c r="L4" s="15" t="s">
        <v>11</v>
      </c>
      <c r="M4" s="16" t="s">
        <v>6</v>
      </c>
      <c r="N4" s="14" t="s">
        <v>10</v>
      </c>
      <c r="O4" s="15" t="s">
        <v>11</v>
      </c>
      <c r="P4" s="16" t="s">
        <v>6</v>
      </c>
      <c r="Q4" s="715"/>
      <c r="R4" s="716"/>
      <c r="S4" s="717"/>
      <c r="U4" s="14" t="s">
        <v>10</v>
      </c>
      <c r="V4" s="12" t="s">
        <v>19</v>
      </c>
    </row>
    <row r="5" spans="1:24" s="13" customFormat="1" ht="27" customHeight="1" thickTop="1" thickBot="1">
      <c r="A5" s="712"/>
      <c r="B5" s="3" t="s">
        <v>16</v>
      </c>
      <c r="C5" s="3" t="s">
        <v>18</v>
      </c>
      <c r="D5" s="5" t="s">
        <v>17</v>
      </c>
      <c r="E5" s="3" t="s">
        <v>16</v>
      </c>
      <c r="F5" s="3" t="s">
        <v>18</v>
      </c>
      <c r="G5" s="5" t="s">
        <v>17</v>
      </c>
      <c r="H5" s="3" t="s">
        <v>16</v>
      </c>
      <c r="I5" s="3" t="s">
        <v>18</v>
      </c>
      <c r="J5" s="5" t="s">
        <v>17</v>
      </c>
      <c r="K5" s="3" t="s">
        <v>16</v>
      </c>
      <c r="L5" s="3" t="s">
        <v>18</v>
      </c>
      <c r="M5" s="5" t="s">
        <v>17</v>
      </c>
      <c r="N5" s="3" t="s">
        <v>16</v>
      </c>
      <c r="O5" s="3" t="s">
        <v>18</v>
      </c>
      <c r="P5" s="5" t="s">
        <v>17</v>
      </c>
      <c r="Q5" s="718"/>
      <c r="R5" s="719"/>
      <c r="S5" s="720"/>
      <c r="U5" s="14" t="s">
        <v>11</v>
      </c>
      <c r="V5" s="13" t="s">
        <v>20</v>
      </c>
    </row>
    <row r="6" spans="1:24" s="12" customFormat="1" ht="27" customHeight="1" thickTop="1" thickBot="1">
      <c r="A6" s="712">
        <v>2</v>
      </c>
      <c r="B6" s="6" t="s">
        <v>10</v>
      </c>
      <c r="C6" s="7" t="s">
        <v>11</v>
      </c>
      <c r="D6" s="8" t="s">
        <v>6</v>
      </c>
      <c r="E6" s="6" t="s">
        <v>10</v>
      </c>
      <c r="F6" s="7" t="s">
        <v>11</v>
      </c>
      <c r="G6" s="8" t="s">
        <v>6</v>
      </c>
      <c r="H6" s="6" t="s">
        <v>10</v>
      </c>
      <c r="I6" s="7" t="s">
        <v>11</v>
      </c>
      <c r="J6" s="8" t="s">
        <v>6</v>
      </c>
      <c r="K6" s="6" t="s">
        <v>10</v>
      </c>
      <c r="L6" s="7" t="s">
        <v>11</v>
      </c>
      <c r="M6" s="8" t="s">
        <v>6</v>
      </c>
      <c r="N6" s="6" t="s">
        <v>10</v>
      </c>
      <c r="O6" s="7" t="s">
        <v>11</v>
      </c>
      <c r="P6" s="8" t="s">
        <v>6</v>
      </c>
      <c r="Q6" s="718"/>
      <c r="R6" s="719"/>
      <c r="S6" s="720"/>
      <c r="U6" s="14" t="s">
        <v>6</v>
      </c>
      <c r="V6" s="12" t="s">
        <v>21</v>
      </c>
    </row>
    <row r="7" spans="1:24" s="13" customFormat="1" ht="27" customHeight="1" thickTop="1" thickBot="1">
      <c r="A7" s="714"/>
      <c r="B7" s="17" t="s">
        <v>16</v>
      </c>
      <c r="C7" s="3" t="s">
        <v>18</v>
      </c>
      <c r="D7" s="19" t="s">
        <v>17</v>
      </c>
      <c r="E7" s="17" t="s">
        <v>16</v>
      </c>
      <c r="F7" s="3" t="s">
        <v>18</v>
      </c>
      <c r="G7" s="19" t="s">
        <v>17</v>
      </c>
      <c r="H7" s="17" t="s">
        <v>16</v>
      </c>
      <c r="I7" s="3" t="s">
        <v>18</v>
      </c>
      <c r="J7" s="19" t="s">
        <v>17</v>
      </c>
      <c r="K7" s="17" t="s">
        <v>16</v>
      </c>
      <c r="L7" s="3" t="s">
        <v>18</v>
      </c>
      <c r="M7" s="19" t="s">
        <v>17</v>
      </c>
      <c r="N7" s="17" t="s">
        <v>16</v>
      </c>
      <c r="O7" s="3" t="s">
        <v>18</v>
      </c>
      <c r="P7" s="19" t="s">
        <v>17</v>
      </c>
      <c r="Q7" s="721"/>
      <c r="R7" s="722"/>
      <c r="S7" s="723"/>
      <c r="U7" s="15" t="s">
        <v>7</v>
      </c>
      <c r="V7" s="13" t="s">
        <v>21</v>
      </c>
    </row>
    <row r="8" spans="1:24" s="12" customFormat="1" ht="27" customHeight="1" thickTop="1" thickBot="1">
      <c r="A8" s="711">
        <v>3</v>
      </c>
      <c r="B8" s="14" t="s">
        <v>11</v>
      </c>
      <c r="C8" s="15" t="s">
        <v>6</v>
      </c>
      <c r="D8" s="16" t="s">
        <v>10</v>
      </c>
      <c r="E8" s="14" t="s">
        <v>11</v>
      </c>
      <c r="F8" s="15" t="s">
        <v>6</v>
      </c>
      <c r="G8" s="16" t="s">
        <v>10</v>
      </c>
      <c r="H8" s="14" t="s">
        <v>11</v>
      </c>
      <c r="I8" s="15" t="s">
        <v>6</v>
      </c>
      <c r="J8" s="16" t="s">
        <v>10</v>
      </c>
      <c r="K8" s="14" t="s">
        <v>11</v>
      </c>
      <c r="L8" s="15" t="s">
        <v>6</v>
      </c>
      <c r="M8" s="16" t="s">
        <v>10</v>
      </c>
      <c r="N8" s="14" t="s">
        <v>7</v>
      </c>
      <c r="O8" s="15" t="s">
        <v>6</v>
      </c>
      <c r="P8" s="16" t="s">
        <v>13</v>
      </c>
      <c r="Q8" s="14" t="s">
        <v>8</v>
      </c>
      <c r="R8" s="15" t="s">
        <v>7</v>
      </c>
      <c r="S8" s="16" t="s">
        <v>13</v>
      </c>
      <c r="U8" s="8" t="s">
        <v>13</v>
      </c>
      <c r="V8" s="12" t="s">
        <v>19</v>
      </c>
      <c r="X8" s="13"/>
    </row>
    <row r="9" spans="1:24" s="13" customFormat="1" ht="27" customHeight="1" thickTop="1" thickBot="1">
      <c r="A9" s="712"/>
      <c r="B9" s="3" t="s">
        <v>18</v>
      </c>
      <c r="C9" s="4" t="s">
        <v>17</v>
      </c>
      <c r="D9" s="5" t="s">
        <v>16</v>
      </c>
      <c r="E9" s="3" t="s">
        <v>18</v>
      </c>
      <c r="F9" s="4" t="s">
        <v>17</v>
      </c>
      <c r="G9" s="5" t="s">
        <v>16</v>
      </c>
      <c r="H9" s="3" t="s">
        <v>18</v>
      </c>
      <c r="I9" s="4" t="s">
        <v>17</v>
      </c>
      <c r="J9" s="5" t="s">
        <v>16</v>
      </c>
      <c r="K9" s="3" t="s">
        <v>18</v>
      </c>
      <c r="L9" s="4" t="s">
        <v>17</v>
      </c>
      <c r="M9" s="5" t="s">
        <v>16</v>
      </c>
      <c r="N9" s="3" t="s">
        <v>17</v>
      </c>
      <c r="O9" s="4" t="s">
        <v>17</v>
      </c>
      <c r="P9" s="5" t="s">
        <v>16</v>
      </c>
      <c r="Q9" s="3" t="s">
        <v>16</v>
      </c>
      <c r="R9" s="4" t="s">
        <v>17</v>
      </c>
      <c r="S9" s="5" t="s">
        <v>16</v>
      </c>
      <c r="U9" s="14" t="s">
        <v>9</v>
      </c>
      <c r="V9" s="13" t="s">
        <v>20</v>
      </c>
    </row>
    <row r="10" spans="1:24" s="12" customFormat="1" ht="27" customHeight="1" thickTop="1">
      <c r="A10" s="712">
        <v>4</v>
      </c>
      <c r="B10" s="6" t="s">
        <v>11</v>
      </c>
      <c r="C10" s="7" t="s">
        <v>6</v>
      </c>
      <c r="D10" s="8" t="s">
        <v>10</v>
      </c>
      <c r="E10" s="6" t="s">
        <v>11</v>
      </c>
      <c r="F10" s="7" t="s">
        <v>6</v>
      </c>
      <c r="G10" s="8" t="s">
        <v>10</v>
      </c>
      <c r="H10" s="6" t="s">
        <v>11</v>
      </c>
      <c r="I10" s="7" t="s">
        <v>6</v>
      </c>
      <c r="J10" s="8" t="s">
        <v>10</v>
      </c>
      <c r="K10" s="6" t="s">
        <v>11</v>
      </c>
      <c r="L10" s="7" t="s">
        <v>6</v>
      </c>
      <c r="M10" s="8" t="s">
        <v>10</v>
      </c>
      <c r="N10" s="6" t="s">
        <v>7</v>
      </c>
      <c r="O10" s="7" t="s">
        <v>6</v>
      </c>
      <c r="P10" s="8" t="s">
        <v>13</v>
      </c>
      <c r="Q10" s="6" t="s">
        <v>7</v>
      </c>
      <c r="R10" s="7" t="s">
        <v>6</v>
      </c>
      <c r="S10" s="8" t="s">
        <v>13</v>
      </c>
      <c r="U10" s="15" t="s">
        <v>8</v>
      </c>
      <c r="V10" s="12" t="s">
        <v>19</v>
      </c>
    </row>
    <row r="11" spans="1:24" s="13" customFormat="1" ht="27" customHeight="1" thickBot="1">
      <c r="A11" s="714"/>
      <c r="B11" s="3" t="s">
        <v>18</v>
      </c>
      <c r="C11" s="18" t="s">
        <v>17</v>
      </c>
      <c r="D11" s="19" t="s">
        <v>16</v>
      </c>
      <c r="E11" s="3" t="s">
        <v>18</v>
      </c>
      <c r="F11" s="18" t="s">
        <v>17</v>
      </c>
      <c r="G11" s="19" t="s">
        <v>16</v>
      </c>
      <c r="H11" s="3" t="s">
        <v>18</v>
      </c>
      <c r="I11" s="18" t="s">
        <v>17</v>
      </c>
      <c r="J11" s="19" t="s">
        <v>16</v>
      </c>
      <c r="K11" s="3" t="s">
        <v>18</v>
      </c>
      <c r="L11" s="18" t="s">
        <v>17</v>
      </c>
      <c r="M11" s="19" t="s">
        <v>16</v>
      </c>
      <c r="N11" s="17" t="s">
        <v>17</v>
      </c>
      <c r="O11" s="18" t="s">
        <v>17</v>
      </c>
      <c r="P11" s="19" t="s">
        <v>16</v>
      </c>
      <c r="Q11" s="17" t="s">
        <v>17</v>
      </c>
      <c r="R11" s="18" t="s">
        <v>17</v>
      </c>
      <c r="S11" s="19" t="s">
        <v>16</v>
      </c>
      <c r="U11" s="23" t="s">
        <v>14</v>
      </c>
      <c r="V11" s="13" t="s">
        <v>20</v>
      </c>
    </row>
    <row r="12" spans="1:24" s="12" customFormat="1" ht="27" customHeight="1" thickTop="1">
      <c r="A12" s="711">
        <v>5</v>
      </c>
      <c r="B12" s="14" t="s">
        <v>6</v>
      </c>
      <c r="C12" s="15" t="s">
        <v>13</v>
      </c>
      <c r="D12" s="16" t="s">
        <v>11</v>
      </c>
      <c r="E12" s="14" t="s">
        <v>6</v>
      </c>
      <c r="F12" s="15" t="s">
        <v>10</v>
      </c>
      <c r="G12" s="16" t="s">
        <v>11</v>
      </c>
      <c r="H12" s="14" t="s">
        <v>6</v>
      </c>
      <c r="I12" s="15" t="s">
        <v>10</v>
      </c>
      <c r="J12" s="16" t="s">
        <v>11</v>
      </c>
      <c r="K12" s="14" t="s">
        <v>6</v>
      </c>
      <c r="L12" s="15" t="s">
        <v>10</v>
      </c>
      <c r="M12" s="16" t="s">
        <v>7</v>
      </c>
      <c r="N12" s="14" t="s">
        <v>6</v>
      </c>
      <c r="O12" s="15" t="s">
        <v>10</v>
      </c>
      <c r="P12" s="16" t="s">
        <v>7</v>
      </c>
      <c r="Q12" s="14" t="s">
        <v>8</v>
      </c>
      <c r="R12" s="15" t="s">
        <v>10</v>
      </c>
      <c r="S12" s="16" t="s">
        <v>7</v>
      </c>
    </row>
    <row r="13" spans="1:24" s="13" customFormat="1" ht="27" customHeight="1" thickBot="1">
      <c r="A13" s="712"/>
      <c r="B13" s="3" t="s">
        <v>17</v>
      </c>
      <c r="C13" s="4" t="s">
        <v>16</v>
      </c>
      <c r="D13" s="3" t="s">
        <v>18</v>
      </c>
      <c r="E13" s="3" t="s">
        <v>17</v>
      </c>
      <c r="F13" s="4" t="s">
        <v>16</v>
      </c>
      <c r="G13" s="3" t="s">
        <v>18</v>
      </c>
      <c r="H13" s="3" t="s">
        <v>17</v>
      </c>
      <c r="I13" s="4" t="s">
        <v>16</v>
      </c>
      <c r="J13" s="3" t="s">
        <v>18</v>
      </c>
      <c r="K13" s="3" t="s">
        <v>17</v>
      </c>
      <c r="L13" s="4" t="s">
        <v>16</v>
      </c>
      <c r="M13" s="5" t="s">
        <v>17</v>
      </c>
      <c r="N13" s="3" t="s">
        <v>17</v>
      </c>
      <c r="O13" s="4" t="s">
        <v>16</v>
      </c>
      <c r="P13" s="5" t="s">
        <v>17</v>
      </c>
      <c r="Q13" s="17" t="s">
        <v>17</v>
      </c>
      <c r="R13" s="18" t="s">
        <v>16</v>
      </c>
      <c r="S13" s="19" t="s">
        <v>17</v>
      </c>
    </row>
    <row r="14" spans="1:24" s="12" customFormat="1" ht="27" customHeight="1" thickTop="1">
      <c r="A14" s="712">
        <v>6</v>
      </c>
      <c r="B14" s="6" t="s">
        <v>6</v>
      </c>
      <c r="C14" s="7" t="s">
        <v>13</v>
      </c>
      <c r="D14" s="8" t="s">
        <v>11</v>
      </c>
      <c r="E14" s="6" t="s">
        <v>6</v>
      </c>
      <c r="F14" s="7" t="s">
        <v>10</v>
      </c>
      <c r="G14" s="8" t="s">
        <v>11</v>
      </c>
      <c r="H14" s="6" t="s">
        <v>6</v>
      </c>
      <c r="I14" s="7" t="s">
        <v>10</v>
      </c>
      <c r="J14" s="8" t="s">
        <v>11</v>
      </c>
      <c r="K14" s="6" t="s">
        <v>6</v>
      </c>
      <c r="L14" s="7" t="s">
        <v>10</v>
      </c>
      <c r="M14" s="8" t="s">
        <v>7</v>
      </c>
      <c r="N14" s="6" t="s">
        <v>6</v>
      </c>
      <c r="O14" s="7" t="s">
        <v>10</v>
      </c>
      <c r="P14" s="8" t="s">
        <v>7</v>
      </c>
      <c r="Q14" s="705"/>
      <c r="R14" s="706"/>
      <c r="S14" s="707"/>
    </row>
    <row r="15" spans="1:24" s="13" customFormat="1" ht="27" customHeight="1" thickBot="1">
      <c r="A15" s="714"/>
      <c r="B15" s="17" t="s">
        <v>17</v>
      </c>
      <c r="C15" s="18" t="s">
        <v>16</v>
      </c>
      <c r="D15" s="3" t="s">
        <v>18</v>
      </c>
      <c r="E15" s="17" t="s">
        <v>17</v>
      </c>
      <c r="F15" s="18" t="s">
        <v>16</v>
      </c>
      <c r="G15" s="3" t="s">
        <v>18</v>
      </c>
      <c r="H15" s="17" t="s">
        <v>17</v>
      </c>
      <c r="I15" s="18" t="s">
        <v>16</v>
      </c>
      <c r="J15" s="3" t="s">
        <v>18</v>
      </c>
      <c r="K15" s="17" t="s">
        <v>17</v>
      </c>
      <c r="L15" s="18" t="s">
        <v>16</v>
      </c>
      <c r="M15" s="19" t="s">
        <v>17</v>
      </c>
      <c r="N15" s="17" t="s">
        <v>17</v>
      </c>
      <c r="O15" s="18" t="s">
        <v>16</v>
      </c>
      <c r="P15" s="19" t="s">
        <v>17</v>
      </c>
      <c r="Q15" s="705"/>
      <c r="R15" s="706"/>
      <c r="S15" s="707"/>
    </row>
    <row r="16" spans="1:24" s="12" customFormat="1" ht="27" customHeight="1" thickTop="1">
      <c r="A16" s="711">
        <v>7</v>
      </c>
      <c r="B16" s="14" t="s">
        <v>11</v>
      </c>
      <c r="C16" s="15" t="s">
        <v>10</v>
      </c>
      <c r="D16" s="16" t="s">
        <v>8</v>
      </c>
      <c r="E16" s="14" t="s">
        <v>10</v>
      </c>
      <c r="F16" s="15" t="s">
        <v>9</v>
      </c>
      <c r="G16" s="16" t="s">
        <v>9</v>
      </c>
      <c r="H16" s="14" t="s">
        <v>9</v>
      </c>
      <c r="I16" s="21" t="s">
        <v>14</v>
      </c>
      <c r="J16" s="20" t="s">
        <v>14</v>
      </c>
      <c r="K16" s="24" t="s">
        <v>14</v>
      </c>
      <c r="L16" s="15" t="s">
        <v>8</v>
      </c>
      <c r="M16" s="16" t="s">
        <v>11</v>
      </c>
      <c r="N16" s="14" t="s">
        <v>6</v>
      </c>
      <c r="O16" s="15" t="s">
        <v>11</v>
      </c>
      <c r="P16" s="16" t="s">
        <v>10</v>
      </c>
      <c r="Q16" s="705"/>
      <c r="R16" s="706"/>
      <c r="S16" s="707"/>
    </row>
    <row r="17" spans="1:19" s="13" customFormat="1" ht="27" customHeight="1">
      <c r="A17" s="712"/>
      <c r="B17" s="3" t="s">
        <v>18</v>
      </c>
      <c r="C17" s="4" t="s">
        <v>16</v>
      </c>
      <c r="D17" s="3" t="s">
        <v>16</v>
      </c>
      <c r="E17" s="3" t="s">
        <v>16</v>
      </c>
      <c r="F17" s="3" t="s">
        <v>18</v>
      </c>
      <c r="G17" s="3" t="s">
        <v>18</v>
      </c>
      <c r="H17" s="3" t="s">
        <v>18</v>
      </c>
      <c r="I17" s="3" t="s">
        <v>18</v>
      </c>
      <c r="J17" s="3" t="s">
        <v>18</v>
      </c>
      <c r="K17" s="3" t="s">
        <v>18</v>
      </c>
      <c r="L17" s="3" t="s">
        <v>16</v>
      </c>
      <c r="M17" s="3" t="s">
        <v>18</v>
      </c>
      <c r="N17" s="3" t="s">
        <v>17</v>
      </c>
      <c r="O17" s="3" t="s">
        <v>18</v>
      </c>
      <c r="P17" s="5" t="s">
        <v>16</v>
      </c>
      <c r="Q17" s="705"/>
      <c r="R17" s="706"/>
      <c r="S17" s="707"/>
    </row>
    <row r="18" spans="1:19" s="12" customFormat="1" ht="27" customHeight="1">
      <c r="A18" s="712">
        <v>8</v>
      </c>
      <c r="B18" s="6" t="s">
        <v>11</v>
      </c>
      <c r="C18" s="7" t="s">
        <v>10</v>
      </c>
      <c r="D18" s="8" t="s">
        <v>8</v>
      </c>
      <c r="E18" s="6" t="s">
        <v>10</v>
      </c>
      <c r="F18" s="7" t="s">
        <v>9</v>
      </c>
      <c r="G18" s="8" t="s">
        <v>9</v>
      </c>
      <c r="H18" s="6" t="s">
        <v>9</v>
      </c>
      <c r="I18" s="22" t="s">
        <v>14</v>
      </c>
      <c r="J18" s="23" t="s">
        <v>14</v>
      </c>
      <c r="K18" s="25" t="s">
        <v>14</v>
      </c>
      <c r="L18" s="7" t="s">
        <v>8</v>
      </c>
      <c r="M18" s="8" t="s">
        <v>11</v>
      </c>
      <c r="N18" s="6" t="s">
        <v>6</v>
      </c>
      <c r="O18" s="7" t="s">
        <v>11</v>
      </c>
      <c r="P18" s="8" t="s">
        <v>10</v>
      </c>
      <c r="Q18" s="705"/>
      <c r="R18" s="706"/>
      <c r="S18" s="707"/>
    </row>
    <row r="19" spans="1:19" s="13" customFormat="1" ht="27" customHeight="1" thickBot="1">
      <c r="A19" s="713"/>
      <c r="B19" s="3" t="s">
        <v>18</v>
      </c>
      <c r="C19" s="10" t="s">
        <v>16</v>
      </c>
      <c r="D19" s="3" t="s">
        <v>16</v>
      </c>
      <c r="E19" s="9" t="s">
        <v>16</v>
      </c>
      <c r="F19" s="3" t="s">
        <v>18</v>
      </c>
      <c r="G19" s="3" t="s">
        <v>18</v>
      </c>
      <c r="H19" s="3" t="s">
        <v>18</v>
      </c>
      <c r="I19" s="3" t="s">
        <v>18</v>
      </c>
      <c r="J19" s="3" t="s">
        <v>18</v>
      </c>
      <c r="K19" s="3" t="s">
        <v>18</v>
      </c>
      <c r="L19" s="3" t="s">
        <v>16</v>
      </c>
      <c r="M19" s="3" t="s">
        <v>18</v>
      </c>
      <c r="N19" s="9" t="s">
        <v>17</v>
      </c>
      <c r="O19" s="3" t="s">
        <v>18</v>
      </c>
      <c r="P19" s="11" t="s">
        <v>16</v>
      </c>
      <c r="Q19" s="708"/>
      <c r="R19" s="709"/>
      <c r="S19" s="710"/>
    </row>
    <row r="21" spans="1:19"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9">
      <c r="B22"/>
      <c r="C22" s="35"/>
      <c r="D22" s="36" t="s">
        <v>97</v>
      </c>
      <c r="E22" s="36" t="s">
        <v>98</v>
      </c>
      <c r="F22" s="36" t="s">
        <v>99</v>
      </c>
      <c r="G22" s="36" t="s">
        <v>96</v>
      </c>
      <c r="H22"/>
      <c r="I22" s="29" t="s">
        <v>86</v>
      </c>
      <c r="J22" s="29" t="s">
        <v>87</v>
      </c>
      <c r="K22" s="29" t="s">
        <v>88</v>
      </c>
      <c r="L22" s="29" t="s">
        <v>89</v>
      </c>
      <c r="M22" s="29" t="s">
        <v>90</v>
      </c>
      <c r="N22" s="29" t="s">
        <v>91</v>
      </c>
      <c r="O22" s="29" t="s">
        <v>92</v>
      </c>
      <c r="P22" s="29" t="s">
        <v>93</v>
      </c>
      <c r="Q22" s="29" t="s">
        <v>94</v>
      </c>
      <c r="R22" s="29" t="s">
        <v>95</v>
      </c>
      <c r="S22" s="30" t="s">
        <v>96</v>
      </c>
    </row>
    <row r="23" spans="1:19">
      <c r="B23"/>
      <c r="C23" s="37" t="s">
        <v>100</v>
      </c>
      <c r="D23" s="31">
        <v>16</v>
      </c>
      <c r="E23" s="31">
        <v>14</v>
      </c>
      <c r="F23" s="31">
        <v>15</v>
      </c>
      <c r="G23" s="38">
        <v>45</v>
      </c>
      <c r="H23"/>
      <c r="I23" s="31">
        <v>13</v>
      </c>
      <c r="J23" s="31">
        <v>13</v>
      </c>
      <c r="K23" s="31">
        <v>11</v>
      </c>
      <c r="L23" s="31">
        <v>0</v>
      </c>
      <c r="M23" s="31">
        <v>0</v>
      </c>
      <c r="N23" s="31">
        <v>2</v>
      </c>
      <c r="O23" s="31">
        <v>0</v>
      </c>
      <c r="P23" s="31">
        <v>2</v>
      </c>
      <c r="Q23" s="31">
        <v>2</v>
      </c>
      <c r="R23" s="31">
        <v>2</v>
      </c>
      <c r="S23" s="32">
        <v>45</v>
      </c>
    </row>
    <row r="24" spans="1:19">
      <c r="B24"/>
      <c r="C24" s="37" t="s">
        <v>101</v>
      </c>
      <c r="D24" s="31">
        <v>17</v>
      </c>
      <c r="E24" s="31">
        <v>16</v>
      </c>
      <c r="F24" s="31">
        <v>12</v>
      </c>
      <c r="G24" s="38">
        <v>45</v>
      </c>
      <c r="H24"/>
      <c r="I24" s="31">
        <v>12</v>
      </c>
      <c r="J24" s="31">
        <v>12</v>
      </c>
      <c r="K24" s="31">
        <v>10</v>
      </c>
      <c r="L24" s="31">
        <v>3</v>
      </c>
      <c r="M24" s="31">
        <v>0</v>
      </c>
      <c r="N24" s="31">
        <v>2</v>
      </c>
      <c r="O24" s="31">
        <v>0</v>
      </c>
      <c r="P24" s="31">
        <v>2</v>
      </c>
      <c r="Q24" s="31">
        <v>2</v>
      </c>
      <c r="R24" s="31">
        <v>2</v>
      </c>
      <c r="S24" s="32">
        <v>45</v>
      </c>
    </row>
    <row r="25" spans="1:19">
      <c r="B25"/>
      <c r="C25" s="37" t="s">
        <v>102</v>
      </c>
      <c r="D25" s="31">
        <v>12</v>
      </c>
      <c r="E25" s="31">
        <v>15</v>
      </c>
      <c r="F25" s="31">
        <v>18</v>
      </c>
      <c r="G25" s="38">
        <v>45</v>
      </c>
      <c r="H25"/>
      <c r="I25" s="31">
        <v>10</v>
      </c>
      <c r="J25" s="31">
        <v>10</v>
      </c>
      <c r="K25" s="31">
        <v>8</v>
      </c>
      <c r="L25" s="31">
        <v>5</v>
      </c>
      <c r="M25" s="31">
        <v>4</v>
      </c>
      <c r="N25" s="31">
        <v>2</v>
      </c>
      <c r="O25" s="31">
        <v>0</v>
      </c>
      <c r="P25" s="31">
        <v>2</v>
      </c>
      <c r="Q25" s="31">
        <v>2</v>
      </c>
      <c r="R25" s="31">
        <v>2</v>
      </c>
      <c r="S25" s="32">
        <v>45</v>
      </c>
    </row>
    <row r="26" spans="1:19" ht="15.75" thickBot="1">
      <c r="B26"/>
      <c r="C26" s="39" t="s">
        <v>96</v>
      </c>
      <c r="D26" s="33">
        <v>45</v>
      </c>
      <c r="E26" s="33">
        <v>45</v>
      </c>
      <c r="F26" s="33">
        <v>45</v>
      </c>
      <c r="G26" s="33">
        <v>135</v>
      </c>
      <c r="H26"/>
      <c r="I26" s="33">
        <v>35</v>
      </c>
      <c r="J26" s="33">
        <v>35</v>
      </c>
      <c r="K26" s="33">
        <v>29</v>
      </c>
      <c r="L26" s="33">
        <v>8</v>
      </c>
      <c r="M26" s="33">
        <v>4</v>
      </c>
      <c r="N26" s="33">
        <v>6</v>
      </c>
      <c r="O26" s="33">
        <v>0</v>
      </c>
      <c r="P26" s="33">
        <v>6</v>
      </c>
      <c r="Q26" s="33">
        <v>6</v>
      </c>
      <c r="R26" s="33">
        <v>6</v>
      </c>
      <c r="S26" s="34">
        <v>135</v>
      </c>
    </row>
    <row r="27" spans="1:19"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</row>
    <row r="28" spans="1:19"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</row>
    <row r="29" spans="1:19"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</row>
    <row r="30" spans="1:19"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</row>
    <row r="31" spans="1:19"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</row>
    <row r="32" spans="1:19"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customFormat="1"/>
    <row r="34" customFormat="1"/>
    <row r="35" customFormat="1"/>
    <row r="36" customFormat="1"/>
    <row r="37" customFormat="1"/>
    <row r="38" customFormat="1"/>
    <row r="39" customFormat="1"/>
    <row r="40" customFormat="1"/>
    <row r="41" customFormat="1"/>
    <row r="42" customFormat="1"/>
    <row r="43" customFormat="1"/>
    <row r="44" customFormat="1"/>
    <row r="45" customFormat="1"/>
    <row r="46" customFormat="1"/>
    <row r="47" customFormat="1"/>
    <row r="48" customFormat="1"/>
    <row r="49" customFormat="1"/>
    <row r="50" customFormat="1"/>
    <row r="51" customFormat="1"/>
    <row r="52" customFormat="1"/>
    <row r="53" customFormat="1"/>
    <row r="54" customFormat="1"/>
    <row r="55" customFormat="1"/>
    <row r="56" customFormat="1"/>
    <row r="57" customFormat="1"/>
    <row r="58" customFormat="1"/>
    <row r="59" customFormat="1"/>
    <row r="60" customFormat="1"/>
    <row r="61" customFormat="1"/>
    <row r="62" customFormat="1"/>
    <row r="63" customFormat="1"/>
    <row r="64" customFormat="1"/>
    <row r="65" customFormat="1"/>
    <row r="66" customFormat="1"/>
    <row r="67" customFormat="1"/>
    <row r="68" customFormat="1"/>
    <row r="69" customFormat="1"/>
    <row r="70" customFormat="1"/>
    <row r="71" customFormat="1"/>
    <row r="72" customFormat="1"/>
    <row r="73" customFormat="1"/>
    <row r="74" customFormat="1"/>
    <row r="75" customFormat="1"/>
    <row r="76" customFormat="1"/>
    <row r="77" customFormat="1"/>
    <row r="78" customFormat="1"/>
    <row r="79" customFormat="1"/>
    <row r="80" customFormat="1"/>
    <row r="81" customFormat="1"/>
    <row r="82" customFormat="1"/>
    <row r="83" customFormat="1"/>
    <row r="84" customFormat="1"/>
    <row r="85" customFormat="1"/>
    <row r="86" customFormat="1"/>
    <row r="87" customFormat="1"/>
    <row r="88" customFormat="1"/>
    <row r="89" customFormat="1"/>
    <row r="90" customFormat="1"/>
    <row r="91" customFormat="1"/>
    <row r="92" customFormat="1"/>
    <row r="93" customFormat="1"/>
    <row r="94" customFormat="1"/>
    <row r="95" customFormat="1"/>
    <row r="96" customFormat="1"/>
    <row r="97" customFormat="1"/>
    <row r="98" customFormat="1"/>
    <row r="99" customFormat="1"/>
    <row r="100" customFormat="1"/>
    <row r="101" customFormat="1"/>
    <row r="102" customFormat="1"/>
    <row r="103" customFormat="1"/>
    <row r="104" customFormat="1"/>
    <row r="105" customFormat="1"/>
    <row r="106" customFormat="1"/>
    <row r="107" customFormat="1"/>
    <row r="108" customFormat="1"/>
    <row r="109" customFormat="1"/>
    <row r="110" customFormat="1"/>
    <row r="111" customFormat="1"/>
    <row r="112" customFormat="1"/>
    <row r="113" customFormat="1"/>
    <row r="114" customFormat="1"/>
    <row r="115" customFormat="1"/>
    <row r="116" customFormat="1"/>
    <row r="117" customFormat="1"/>
    <row r="118" customFormat="1"/>
    <row r="119" customFormat="1"/>
    <row r="120" customFormat="1"/>
    <row r="121" customFormat="1"/>
    <row r="122" customFormat="1"/>
    <row r="123" customFormat="1"/>
    <row r="124" customFormat="1"/>
    <row r="125" customFormat="1"/>
    <row r="126" customFormat="1"/>
    <row r="127" customFormat="1"/>
    <row r="128" customFormat="1"/>
    <row r="129" customFormat="1"/>
    <row r="130" customFormat="1"/>
    <row r="131" customFormat="1"/>
    <row r="132" customFormat="1"/>
    <row r="133" customFormat="1"/>
    <row r="134" customFormat="1"/>
    <row r="135" customFormat="1"/>
    <row r="136" customFormat="1"/>
    <row r="137" customFormat="1"/>
    <row r="138" customFormat="1"/>
    <row r="139" customFormat="1"/>
    <row r="140" customFormat="1"/>
    <row r="141" customFormat="1"/>
    <row r="142" customFormat="1"/>
    <row r="143" customFormat="1"/>
    <row r="144" customFormat="1"/>
    <row r="145" customFormat="1"/>
    <row r="146" customFormat="1"/>
    <row r="147" customFormat="1"/>
    <row r="148" customFormat="1"/>
    <row r="149" customFormat="1"/>
    <row r="150" customFormat="1"/>
    <row r="151" customFormat="1"/>
    <row r="152" customFormat="1"/>
    <row r="153" customFormat="1"/>
    <row r="154" customFormat="1"/>
    <row r="155" customFormat="1"/>
    <row r="156" customFormat="1"/>
    <row r="157" customFormat="1"/>
    <row r="158" customFormat="1"/>
    <row r="159" customFormat="1"/>
    <row r="160" customFormat="1"/>
    <row r="161" customFormat="1"/>
    <row r="162" customFormat="1"/>
    <row r="163" customFormat="1"/>
    <row r="164" customFormat="1"/>
    <row r="165" customFormat="1"/>
    <row r="166" customFormat="1"/>
    <row r="167" customFormat="1"/>
    <row r="168" customFormat="1"/>
    <row r="169" customFormat="1"/>
    <row r="170" customFormat="1"/>
    <row r="171" customFormat="1"/>
    <row r="172" customFormat="1"/>
    <row r="173" customFormat="1"/>
    <row r="174" customFormat="1"/>
    <row r="175" customFormat="1"/>
    <row r="176" customFormat="1"/>
    <row r="177" customFormat="1"/>
    <row r="178" customFormat="1"/>
    <row r="179" customFormat="1"/>
    <row r="180" customFormat="1"/>
    <row r="181" customFormat="1"/>
    <row r="182" customFormat="1"/>
    <row r="183" customFormat="1"/>
    <row r="184" customFormat="1"/>
    <row r="185" customFormat="1"/>
    <row r="186" customFormat="1"/>
    <row r="187" customFormat="1"/>
    <row r="188" customFormat="1"/>
    <row r="189" customFormat="1"/>
    <row r="190" customFormat="1"/>
    <row r="191" customFormat="1"/>
    <row r="192" customFormat="1"/>
    <row r="193" customFormat="1"/>
    <row r="194" customFormat="1"/>
    <row r="195" customFormat="1"/>
    <row r="196" customFormat="1"/>
    <row r="197" customFormat="1"/>
    <row r="198" customFormat="1"/>
    <row r="199" customFormat="1"/>
    <row r="200" customFormat="1"/>
    <row r="201" customFormat="1"/>
    <row r="202" customFormat="1"/>
    <row r="203" customFormat="1"/>
    <row r="204" customFormat="1"/>
    <row r="205" customFormat="1"/>
    <row r="206" customFormat="1"/>
    <row r="207" customFormat="1"/>
    <row r="208" customFormat="1"/>
    <row r="209" customFormat="1"/>
    <row r="210" customFormat="1"/>
    <row r="211" customFormat="1"/>
    <row r="212" customFormat="1"/>
    <row r="213" customFormat="1"/>
    <row r="214" customFormat="1"/>
    <row r="215" customFormat="1"/>
    <row r="216" customFormat="1"/>
    <row r="217" customFormat="1"/>
    <row r="218" customFormat="1"/>
    <row r="219" customFormat="1"/>
    <row r="220" customFormat="1"/>
    <row r="221" customFormat="1"/>
    <row r="222" customFormat="1"/>
    <row r="223" customFormat="1"/>
    <row r="224" customFormat="1"/>
    <row r="225" customFormat="1"/>
    <row r="226" customFormat="1"/>
    <row r="227" customFormat="1"/>
    <row r="228" customFormat="1"/>
    <row r="229" customFormat="1"/>
    <row r="230" customFormat="1"/>
    <row r="231" customFormat="1"/>
    <row r="232" customFormat="1"/>
    <row r="233" customFormat="1"/>
    <row r="234" customFormat="1"/>
    <row r="235" customFormat="1"/>
    <row r="236" customFormat="1"/>
    <row r="237" customFormat="1"/>
    <row r="238" customFormat="1"/>
    <row r="239" customFormat="1"/>
    <row r="240" customFormat="1"/>
    <row r="241" customFormat="1"/>
    <row r="242" customFormat="1"/>
    <row r="243" customFormat="1"/>
    <row r="244" customFormat="1"/>
    <row r="245" customFormat="1"/>
    <row r="246" customFormat="1"/>
    <row r="247" customFormat="1"/>
    <row r="248" customFormat="1"/>
    <row r="249" customFormat="1"/>
    <row r="250" customFormat="1"/>
    <row r="251" customFormat="1"/>
    <row r="252" customFormat="1"/>
    <row r="253" customFormat="1"/>
    <row r="254" customFormat="1"/>
    <row r="255" customFormat="1"/>
    <row r="256" customFormat="1"/>
    <row r="257" customFormat="1"/>
    <row r="258" customFormat="1"/>
    <row r="259" customFormat="1"/>
    <row r="260" customFormat="1"/>
    <row r="261" customFormat="1"/>
    <row r="262" customFormat="1"/>
    <row r="263" customFormat="1"/>
    <row r="264" customFormat="1"/>
    <row r="265" customFormat="1"/>
    <row r="266" customFormat="1"/>
    <row r="267" customFormat="1"/>
    <row r="268" customFormat="1"/>
    <row r="269" customFormat="1"/>
    <row r="270" customFormat="1"/>
    <row r="271" customFormat="1"/>
    <row r="272" customFormat="1"/>
    <row r="273" customFormat="1"/>
    <row r="274" customFormat="1"/>
    <row r="275" customFormat="1"/>
    <row r="276" customFormat="1"/>
    <row r="277" customFormat="1"/>
    <row r="278" customFormat="1"/>
    <row r="279" customFormat="1"/>
    <row r="280" customFormat="1"/>
    <row r="281" customFormat="1"/>
    <row r="282" customFormat="1"/>
    <row r="283" customFormat="1"/>
    <row r="284" customFormat="1"/>
    <row r="285" customFormat="1"/>
    <row r="286" customFormat="1"/>
    <row r="287" customFormat="1"/>
    <row r="288" customFormat="1"/>
    <row r="289" customFormat="1"/>
    <row r="290" customFormat="1"/>
    <row r="291" customFormat="1"/>
    <row r="292" customFormat="1"/>
    <row r="293" customFormat="1"/>
    <row r="294" customFormat="1"/>
    <row r="295" customFormat="1"/>
    <row r="296" customFormat="1"/>
    <row r="297" customFormat="1"/>
    <row r="298" customFormat="1"/>
    <row r="299" customFormat="1"/>
    <row r="300" customFormat="1"/>
    <row r="301" customFormat="1"/>
    <row r="302" customFormat="1"/>
    <row r="303" customFormat="1"/>
    <row r="304" customFormat="1"/>
    <row r="305" customFormat="1"/>
    <row r="306" customFormat="1"/>
    <row r="307" customFormat="1"/>
    <row r="308" customFormat="1"/>
    <row r="309" customFormat="1"/>
    <row r="310" customFormat="1"/>
    <row r="311" customFormat="1"/>
    <row r="312" customFormat="1"/>
    <row r="313" customFormat="1"/>
    <row r="314" customFormat="1"/>
    <row r="315" customFormat="1"/>
    <row r="316" customFormat="1"/>
    <row r="317" customFormat="1"/>
    <row r="318" customFormat="1"/>
    <row r="319" customFormat="1"/>
    <row r="320" customFormat="1"/>
    <row r="321" customFormat="1"/>
    <row r="322" customFormat="1"/>
    <row r="323" customFormat="1"/>
    <row r="324" customFormat="1"/>
    <row r="325" customFormat="1"/>
    <row r="326" customFormat="1"/>
    <row r="327" customFormat="1"/>
    <row r="328" customFormat="1"/>
    <row r="329" customFormat="1"/>
    <row r="330" customFormat="1"/>
    <row r="331" customFormat="1"/>
    <row r="332" customFormat="1"/>
    <row r="333" customFormat="1"/>
    <row r="334" customFormat="1"/>
    <row r="335" customFormat="1"/>
    <row r="336" customFormat="1"/>
    <row r="337" customFormat="1"/>
    <row r="338" customFormat="1"/>
    <row r="339" customFormat="1"/>
    <row r="340" customFormat="1"/>
    <row r="341" customFormat="1"/>
    <row r="342" customFormat="1"/>
    <row r="343" customFormat="1"/>
    <row r="344" customFormat="1"/>
    <row r="345" customFormat="1"/>
    <row r="346" customFormat="1"/>
    <row r="347" customFormat="1"/>
    <row r="348" customFormat="1"/>
    <row r="349" customFormat="1"/>
    <row r="350" customFormat="1"/>
    <row r="351" customFormat="1"/>
    <row r="352" customFormat="1"/>
    <row r="353" customFormat="1"/>
    <row r="354" customFormat="1"/>
    <row r="355" customFormat="1"/>
    <row r="356" customFormat="1"/>
    <row r="357" customFormat="1"/>
    <row r="358" customFormat="1"/>
    <row r="359" customFormat="1"/>
    <row r="360" customFormat="1"/>
    <row r="361" customFormat="1"/>
    <row r="362" customFormat="1"/>
    <row r="363" customFormat="1"/>
    <row r="364" customFormat="1"/>
    <row r="365" customFormat="1"/>
    <row r="366" customFormat="1"/>
    <row r="367" customFormat="1"/>
    <row r="368" customFormat="1"/>
    <row r="369" customFormat="1"/>
    <row r="370" customFormat="1"/>
    <row r="371" customFormat="1"/>
    <row r="372" customFormat="1"/>
    <row r="373" customFormat="1"/>
    <row r="374" customFormat="1"/>
    <row r="375" customFormat="1"/>
    <row r="376" customFormat="1"/>
    <row r="377" customFormat="1"/>
    <row r="378" customFormat="1"/>
    <row r="379" customFormat="1"/>
    <row r="380" customFormat="1"/>
    <row r="381" customFormat="1"/>
    <row r="382" customFormat="1"/>
    <row r="383" customFormat="1"/>
    <row r="384" customFormat="1"/>
    <row r="385" customFormat="1"/>
    <row r="386" customFormat="1"/>
    <row r="387" customFormat="1"/>
    <row r="388" customFormat="1"/>
    <row r="389" customFormat="1"/>
    <row r="390" customFormat="1"/>
    <row r="391" customFormat="1"/>
    <row r="392" customFormat="1"/>
    <row r="393" customFormat="1"/>
    <row r="394" customFormat="1"/>
    <row r="395" customFormat="1"/>
    <row r="396" customFormat="1"/>
    <row r="397" customFormat="1"/>
    <row r="398" customFormat="1"/>
    <row r="399" customFormat="1"/>
    <row r="400" customFormat="1"/>
    <row r="401" customFormat="1"/>
    <row r="402" customFormat="1"/>
    <row r="403" customFormat="1"/>
    <row r="404" customFormat="1"/>
    <row r="405" customFormat="1"/>
    <row r="406" customFormat="1"/>
  </sheetData>
  <mergeCells count="18">
    <mergeCell ref="N2:P2"/>
    <mergeCell ref="Q2:S2"/>
    <mergeCell ref="A1:S1"/>
    <mergeCell ref="Q14:S19"/>
    <mergeCell ref="A16:A17"/>
    <mergeCell ref="A18:A19"/>
    <mergeCell ref="A10:A11"/>
    <mergeCell ref="A12:A13"/>
    <mergeCell ref="A14:A15"/>
    <mergeCell ref="A4:A5"/>
    <mergeCell ref="Q4:S7"/>
    <mergeCell ref="A6:A7"/>
    <mergeCell ref="A8:A9"/>
    <mergeCell ref="A2:A3"/>
    <mergeCell ref="B2:D2"/>
    <mergeCell ref="E2:G2"/>
    <mergeCell ref="H2:J2"/>
    <mergeCell ref="K2:M2"/>
  </mergeCells>
  <pageMargins left="0.25" right="0.25" top="0.17" bottom="0.26" header="0.3" footer="0.17"/>
  <pageSetup paperSize="9" orientation="landscape" verticalDpi="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U52"/>
  <sheetViews>
    <sheetView zoomScaleNormal="100" workbookViewId="0">
      <selection activeCell="C11" sqref="C11:Q12"/>
    </sheetView>
  </sheetViews>
  <sheetFormatPr defaultColWidth="9.140625" defaultRowHeight="15"/>
  <cols>
    <col min="1" max="1" width="5.5703125" style="40" customWidth="1"/>
    <col min="2" max="2" width="7.140625" style="40" customWidth="1"/>
    <col min="3" max="3" width="7.7109375" style="40" customWidth="1"/>
    <col min="4" max="4" width="8" style="40" customWidth="1"/>
    <col min="5" max="5" width="7.5703125" style="40" customWidth="1"/>
    <col min="6" max="6" width="5.85546875" style="40" customWidth="1"/>
    <col min="7" max="7" width="7.28515625" style="40" customWidth="1"/>
    <col min="8" max="8" width="7.85546875" style="40" customWidth="1"/>
    <col min="9" max="10" width="8.7109375" style="40" customWidth="1"/>
    <col min="11" max="11" width="8.42578125" style="40" customWidth="1"/>
    <col min="12" max="13" width="8" style="40" customWidth="1"/>
    <col min="14" max="14" width="7.85546875" style="67" customWidth="1"/>
    <col min="15" max="15" width="6.42578125" style="40" customWidth="1"/>
    <col min="16" max="16" width="7.7109375" style="40" customWidth="1"/>
    <col min="17" max="17" width="7.28515625" style="67" customWidth="1"/>
    <col min="18" max="18" width="7.85546875" style="40" customWidth="1"/>
    <col min="19" max="19" width="6.85546875" style="40" customWidth="1"/>
    <col min="20" max="20" width="8.28515625" style="40" customWidth="1"/>
    <col min="21" max="21" width="8.85546875" style="40" customWidth="1"/>
    <col min="22" max="16384" width="9.140625" style="40"/>
  </cols>
  <sheetData>
    <row r="1" spans="1:21" ht="36.75" customHeight="1" thickBot="1">
      <c r="A1" s="732" t="s">
        <v>158</v>
      </c>
      <c r="B1" s="733"/>
      <c r="C1" s="733"/>
      <c r="D1" s="733"/>
      <c r="E1" s="733"/>
      <c r="F1" s="733"/>
      <c r="G1" s="733"/>
      <c r="H1" s="733"/>
      <c r="I1" s="733"/>
      <c r="J1" s="733"/>
      <c r="K1" s="733"/>
      <c r="L1" s="733"/>
      <c r="M1" s="733"/>
      <c r="N1" s="733"/>
      <c r="O1" s="733"/>
      <c r="P1" s="733"/>
      <c r="Q1" s="733"/>
      <c r="R1" s="733"/>
      <c r="S1" s="733"/>
      <c r="T1" s="733"/>
      <c r="U1" s="734"/>
    </row>
    <row r="2" spans="1:21" s="42" customFormat="1" ht="40.5" customHeight="1" thickBot="1">
      <c r="A2" s="735" t="s">
        <v>159</v>
      </c>
      <c r="B2" s="736"/>
      <c r="C2" s="737" t="s">
        <v>151</v>
      </c>
      <c r="D2" s="737"/>
      <c r="E2" s="737"/>
      <c r="F2" s="737"/>
      <c r="G2" s="737"/>
      <c r="H2" s="737"/>
      <c r="I2" s="737"/>
      <c r="J2" s="737"/>
      <c r="K2" s="737"/>
      <c r="L2" s="737"/>
      <c r="M2" s="737"/>
      <c r="N2" s="737"/>
      <c r="O2" s="737"/>
      <c r="P2" s="737"/>
      <c r="Q2" s="737"/>
      <c r="R2" s="187" t="s">
        <v>160</v>
      </c>
      <c r="S2" s="738" t="s">
        <v>106</v>
      </c>
      <c r="T2" s="738"/>
      <c r="U2" s="739"/>
    </row>
    <row r="3" spans="1:21" s="42" customFormat="1" ht="20.25" customHeight="1">
      <c r="A3" s="608" t="s">
        <v>107</v>
      </c>
      <c r="B3" s="609" t="s">
        <v>108</v>
      </c>
      <c r="C3" s="740" t="s">
        <v>109</v>
      </c>
      <c r="D3" s="681"/>
      <c r="E3" s="682"/>
      <c r="F3" s="683" t="s">
        <v>110</v>
      </c>
      <c r="G3" s="684"/>
      <c r="H3" s="685"/>
      <c r="I3" s="680" t="s">
        <v>111</v>
      </c>
      <c r="J3" s="681"/>
      <c r="K3" s="682"/>
      <c r="L3" s="683" t="s">
        <v>112</v>
      </c>
      <c r="M3" s="684"/>
      <c r="N3" s="685"/>
      <c r="O3" s="680" t="s">
        <v>113</v>
      </c>
      <c r="P3" s="681"/>
      <c r="Q3" s="682"/>
      <c r="R3" s="683" t="s">
        <v>114</v>
      </c>
      <c r="S3" s="684"/>
      <c r="T3" s="685"/>
      <c r="U3" s="615" t="s">
        <v>108</v>
      </c>
    </row>
    <row r="4" spans="1:21" s="46" customFormat="1" ht="21" customHeight="1" thickBot="1">
      <c r="A4" s="574"/>
      <c r="B4" s="610"/>
      <c r="C4" s="203" t="s">
        <v>115</v>
      </c>
      <c r="D4" s="44" t="s">
        <v>116</v>
      </c>
      <c r="E4" s="45" t="s">
        <v>117</v>
      </c>
      <c r="F4" s="43" t="s">
        <v>115</v>
      </c>
      <c r="G4" s="44" t="s">
        <v>116</v>
      </c>
      <c r="H4" s="45" t="s">
        <v>117</v>
      </c>
      <c r="I4" s="43" t="s">
        <v>115</v>
      </c>
      <c r="J4" s="44" t="s">
        <v>116</v>
      </c>
      <c r="K4" s="45" t="s">
        <v>117</v>
      </c>
      <c r="L4" s="43" t="s">
        <v>115</v>
      </c>
      <c r="M4" s="44" t="s">
        <v>116</v>
      </c>
      <c r="N4" s="45" t="s">
        <v>117</v>
      </c>
      <c r="O4" s="43" t="s">
        <v>115</v>
      </c>
      <c r="P4" s="44" t="s">
        <v>116</v>
      </c>
      <c r="Q4" s="45" t="s">
        <v>117</v>
      </c>
      <c r="R4" s="43" t="s">
        <v>115</v>
      </c>
      <c r="S4" s="44" t="s">
        <v>116</v>
      </c>
      <c r="T4" s="45" t="s">
        <v>117</v>
      </c>
      <c r="U4" s="616"/>
    </row>
    <row r="5" spans="1:21" ht="25.5" customHeight="1" thickBot="1">
      <c r="A5" s="95"/>
      <c r="B5" s="94" t="s">
        <v>118</v>
      </c>
      <c r="C5" s="741" t="s">
        <v>119</v>
      </c>
      <c r="D5" s="741"/>
      <c r="E5" s="741"/>
      <c r="F5" s="741"/>
      <c r="G5" s="741"/>
      <c r="H5" s="741"/>
      <c r="I5" s="741"/>
      <c r="J5" s="741"/>
      <c r="K5" s="741"/>
      <c r="L5" s="741"/>
      <c r="M5" s="741"/>
      <c r="N5" s="741"/>
      <c r="O5" s="741"/>
      <c r="P5" s="741"/>
      <c r="Q5" s="741"/>
      <c r="R5" s="741"/>
      <c r="S5" s="741"/>
      <c r="T5" s="742"/>
      <c r="U5" s="202" t="s">
        <v>120</v>
      </c>
    </row>
    <row r="6" spans="1:21" ht="25.5" customHeight="1" thickBot="1">
      <c r="A6" s="95"/>
      <c r="B6" s="94" t="s">
        <v>121</v>
      </c>
      <c r="C6" s="741" t="s">
        <v>122</v>
      </c>
      <c r="D6" s="741"/>
      <c r="E6" s="741"/>
      <c r="F6" s="741"/>
      <c r="G6" s="741"/>
      <c r="H6" s="741"/>
      <c r="I6" s="741"/>
      <c r="J6" s="741"/>
      <c r="K6" s="741"/>
      <c r="L6" s="741"/>
      <c r="M6" s="741"/>
      <c r="N6" s="741"/>
      <c r="O6" s="741"/>
      <c r="P6" s="741"/>
      <c r="Q6" s="741"/>
      <c r="R6" s="741"/>
      <c r="S6" s="741"/>
      <c r="T6" s="742"/>
      <c r="U6" s="202" t="s">
        <v>123</v>
      </c>
    </row>
    <row r="7" spans="1:21" ht="18.75" customHeight="1">
      <c r="A7" s="574">
        <v>1</v>
      </c>
      <c r="B7" s="575" t="s">
        <v>124</v>
      </c>
      <c r="C7" s="188" t="s">
        <v>16</v>
      </c>
      <c r="D7" s="80" t="s">
        <v>18</v>
      </c>
      <c r="E7" s="76" t="s">
        <v>17</v>
      </c>
      <c r="F7" s="47" t="s">
        <v>16</v>
      </c>
      <c r="G7" s="80" t="s">
        <v>18</v>
      </c>
      <c r="H7" s="76" t="s">
        <v>17</v>
      </c>
      <c r="I7" s="47" t="s">
        <v>16</v>
      </c>
      <c r="J7" s="80" t="s">
        <v>18</v>
      </c>
      <c r="K7" s="76" t="s">
        <v>17</v>
      </c>
      <c r="L7" s="47" t="s">
        <v>16</v>
      </c>
      <c r="M7" s="80" t="s">
        <v>18</v>
      </c>
      <c r="N7" s="76" t="s">
        <v>17</v>
      </c>
      <c r="O7" s="47" t="s">
        <v>16</v>
      </c>
      <c r="P7" s="80" t="s">
        <v>18</v>
      </c>
      <c r="Q7" s="76" t="s">
        <v>17</v>
      </c>
      <c r="R7" s="47" t="s">
        <v>16</v>
      </c>
      <c r="S7" s="80" t="s">
        <v>18</v>
      </c>
      <c r="T7" s="84" t="s">
        <v>17</v>
      </c>
      <c r="U7" s="575" t="s">
        <v>125</v>
      </c>
    </row>
    <row r="8" spans="1:21" s="51" customFormat="1" ht="18.75" customHeight="1">
      <c r="A8" s="574"/>
      <c r="B8" s="575"/>
      <c r="C8" s="189" t="s">
        <v>86</v>
      </c>
      <c r="D8" s="81" t="s">
        <v>88</v>
      </c>
      <c r="E8" s="77" t="s">
        <v>87</v>
      </c>
      <c r="F8" s="49" t="s">
        <v>86</v>
      </c>
      <c r="G8" s="81" t="s">
        <v>88</v>
      </c>
      <c r="H8" s="77" t="s">
        <v>87</v>
      </c>
      <c r="I8" s="49" t="s">
        <v>86</v>
      </c>
      <c r="J8" s="81" t="s">
        <v>88</v>
      </c>
      <c r="K8" s="77" t="s">
        <v>87</v>
      </c>
      <c r="L8" s="49" t="s">
        <v>86</v>
      </c>
      <c r="M8" s="81" t="s">
        <v>88</v>
      </c>
      <c r="N8" s="77" t="s">
        <v>87</v>
      </c>
      <c r="O8" s="49" t="s">
        <v>86</v>
      </c>
      <c r="P8" s="81" t="s">
        <v>88</v>
      </c>
      <c r="Q8" s="77" t="s">
        <v>87</v>
      </c>
      <c r="R8" s="49" t="s">
        <v>91</v>
      </c>
      <c r="S8" s="81" t="s">
        <v>91</v>
      </c>
      <c r="T8" s="89" t="s">
        <v>91</v>
      </c>
      <c r="U8" s="575"/>
    </row>
    <row r="9" spans="1:21" ht="18.75" customHeight="1">
      <c r="A9" s="574">
        <v>2</v>
      </c>
      <c r="B9" s="575" t="s">
        <v>126</v>
      </c>
      <c r="C9" s="204" t="s">
        <v>16</v>
      </c>
      <c r="D9" s="82" t="s">
        <v>18</v>
      </c>
      <c r="E9" s="78" t="s">
        <v>17</v>
      </c>
      <c r="F9" s="52" t="s">
        <v>16</v>
      </c>
      <c r="G9" s="82" t="s">
        <v>18</v>
      </c>
      <c r="H9" s="78" t="s">
        <v>17</v>
      </c>
      <c r="I9" s="52" t="s">
        <v>16</v>
      </c>
      <c r="J9" s="82" t="s">
        <v>18</v>
      </c>
      <c r="K9" s="78" t="s">
        <v>17</v>
      </c>
      <c r="L9" s="52" t="s">
        <v>16</v>
      </c>
      <c r="M9" s="82" t="s">
        <v>18</v>
      </c>
      <c r="N9" s="78" t="s">
        <v>17</v>
      </c>
      <c r="O9" s="52" t="s">
        <v>16</v>
      </c>
      <c r="P9" s="82" t="s">
        <v>18</v>
      </c>
      <c r="Q9" s="78" t="s">
        <v>17</v>
      </c>
      <c r="R9" s="91" t="s">
        <v>16</v>
      </c>
      <c r="S9" s="92" t="s">
        <v>18</v>
      </c>
      <c r="T9" s="93" t="s">
        <v>17</v>
      </c>
      <c r="U9" s="575" t="s">
        <v>127</v>
      </c>
    </row>
    <row r="10" spans="1:21" s="51" customFormat="1" ht="18.75" customHeight="1" thickBot="1">
      <c r="A10" s="574"/>
      <c r="B10" s="575"/>
      <c r="C10" s="194" t="s">
        <v>86</v>
      </c>
      <c r="D10" s="83" t="s">
        <v>88</v>
      </c>
      <c r="E10" s="79" t="s">
        <v>87</v>
      </c>
      <c r="F10" s="54" t="s">
        <v>86</v>
      </c>
      <c r="G10" s="83" t="s">
        <v>88</v>
      </c>
      <c r="H10" s="79" t="s">
        <v>87</v>
      </c>
      <c r="I10" s="54" t="s">
        <v>86</v>
      </c>
      <c r="J10" s="83" t="s">
        <v>88</v>
      </c>
      <c r="K10" s="79" t="s">
        <v>87</v>
      </c>
      <c r="L10" s="54" t="s">
        <v>86</v>
      </c>
      <c r="M10" s="83" t="s">
        <v>88</v>
      </c>
      <c r="N10" s="79" t="s">
        <v>87</v>
      </c>
      <c r="O10" s="54" t="s">
        <v>86</v>
      </c>
      <c r="P10" s="83" t="s">
        <v>88</v>
      </c>
      <c r="Q10" s="79" t="s">
        <v>87</v>
      </c>
      <c r="R10" s="49" t="s">
        <v>91</v>
      </c>
      <c r="S10" s="81" t="s">
        <v>91</v>
      </c>
      <c r="T10" s="89" t="s">
        <v>91</v>
      </c>
      <c r="U10" s="575"/>
    </row>
    <row r="11" spans="1:21" ht="17.25" customHeight="1">
      <c r="A11" s="593"/>
      <c r="B11" s="575" t="s">
        <v>128</v>
      </c>
      <c r="C11" s="594" t="s">
        <v>129</v>
      </c>
      <c r="D11" s="595"/>
      <c r="E11" s="595"/>
      <c r="F11" s="595"/>
      <c r="G11" s="595"/>
      <c r="H11" s="595"/>
      <c r="I11" s="595"/>
      <c r="J11" s="595"/>
      <c r="K11" s="595"/>
      <c r="L11" s="595"/>
      <c r="M11" s="595"/>
      <c r="N11" s="595"/>
      <c r="O11" s="595"/>
      <c r="P11" s="595"/>
      <c r="Q11" s="596"/>
      <c r="R11" s="91" t="s">
        <v>16</v>
      </c>
      <c r="S11" s="92" t="s">
        <v>18</v>
      </c>
      <c r="T11" s="93" t="s">
        <v>17</v>
      </c>
      <c r="U11" s="575" t="s">
        <v>130</v>
      </c>
    </row>
    <row r="12" spans="1:21" ht="18" customHeight="1" thickBot="1">
      <c r="A12" s="593"/>
      <c r="B12" s="575"/>
      <c r="C12" s="597"/>
      <c r="D12" s="598"/>
      <c r="E12" s="598"/>
      <c r="F12" s="598"/>
      <c r="G12" s="598"/>
      <c r="H12" s="598"/>
      <c r="I12" s="598"/>
      <c r="J12" s="598"/>
      <c r="K12" s="598"/>
      <c r="L12" s="598"/>
      <c r="M12" s="598"/>
      <c r="N12" s="598"/>
      <c r="O12" s="598"/>
      <c r="P12" s="598"/>
      <c r="Q12" s="599"/>
      <c r="R12" s="54" t="s">
        <v>86</v>
      </c>
      <c r="S12" s="83" t="s">
        <v>88</v>
      </c>
      <c r="T12" s="90" t="s">
        <v>87</v>
      </c>
      <c r="U12" s="575"/>
    </row>
    <row r="13" spans="1:21" ht="18.75" customHeight="1">
      <c r="A13" s="574">
        <v>3</v>
      </c>
      <c r="B13" s="575" t="s">
        <v>131</v>
      </c>
      <c r="C13" s="188" t="s">
        <v>17</v>
      </c>
      <c r="D13" s="80" t="s">
        <v>16</v>
      </c>
      <c r="E13" s="76" t="s">
        <v>18</v>
      </c>
      <c r="F13" s="47" t="s">
        <v>17</v>
      </c>
      <c r="G13" s="80" t="s">
        <v>16</v>
      </c>
      <c r="H13" s="76" t="s">
        <v>18</v>
      </c>
      <c r="I13" s="47" t="s">
        <v>17</v>
      </c>
      <c r="J13" s="80" t="s">
        <v>16</v>
      </c>
      <c r="K13" s="76" t="s">
        <v>18</v>
      </c>
      <c r="L13" s="47" t="s">
        <v>17</v>
      </c>
      <c r="M13" s="80" t="s">
        <v>16</v>
      </c>
      <c r="N13" s="76" t="s">
        <v>18</v>
      </c>
      <c r="O13" s="47" t="s">
        <v>17</v>
      </c>
      <c r="P13" s="80" t="s">
        <v>16</v>
      </c>
      <c r="Q13" s="190" t="s">
        <v>18</v>
      </c>
      <c r="R13" s="601" t="s">
        <v>132</v>
      </c>
      <c r="S13" s="595"/>
      <c r="T13" s="596"/>
      <c r="U13" s="600" t="s">
        <v>133</v>
      </c>
    </row>
    <row r="14" spans="1:21" s="51" customFormat="1" ht="18.75" customHeight="1" thickBot="1">
      <c r="A14" s="574"/>
      <c r="B14" s="575"/>
      <c r="C14" s="189" t="s">
        <v>87</v>
      </c>
      <c r="D14" s="81" t="s">
        <v>86</v>
      </c>
      <c r="E14" s="77" t="s">
        <v>88</v>
      </c>
      <c r="F14" s="49" t="s">
        <v>87</v>
      </c>
      <c r="G14" s="81" t="s">
        <v>86</v>
      </c>
      <c r="H14" s="77" t="s">
        <v>88</v>
      </c>
      <c r="I14" s="49" t="s">
        <v>87</v>
      </c>
      <c r="J14" s="81" t="s">
        <v>90</v>
      </c>
      <c r="K14" s="77" t="s">
        <v>88</v>
      </c>
      <c r="L14" s="49" t="s">
        <v>87</v>
      </c>
      <c r="M14" s="81" t="s">
        <v>86</v>
      </c>
      <c r="N14" s="77" t="s">
        <v>88</v>
      </c>
      <c r="O14" s="49" t="s">
        <v>87</v>
      </c>
      <c r="P14" s="81" t="s">
        <v>86</v>
      </c>
      <c r="Q14" s="191" t="s">
        <v>95</v>
      </c>
      <c r="R14" s="602"/>
      <c r="S14" s="598"/>
      <c r="T14" s="599"/>
      <c r="U14" s="600"/>
    </row>
    <row r="15" spans="1:21" ht="18.75" customHeight="1">
      <c r="A15" s="574">
        <v>4</v>
      </c>
      <c r="B15" s="575" t="s">
        <v>134</v>
      </c>
      <c r="C15" s="204" t="s">
        <v>17</v>
      </c>
      <c r="D15" s="82" t="s">
        <v>16</v>
      </c>
      <c r="E15" s="78" t="s">
        <v>18</v>
      </c>
      <c r="F15" s="52" t="s">
        <v>17</v>
      </c>
      <c r="G15" s="82" t="s">
        <v>16</v>
      </c>
      <c r="H15" s="78" t="s">
        <v>18</v>
      </c>
      <c r="I15" s="52" t="s">
        <v>17</v>
      </c>
      <c r="J15" s="82" t="s">
        <v>16</v>
      </c>
      <c r="K15" s="78" t="s">
        <v>18</v>
      </c>
      <c r="L15" s="52" t="s">
        <v>17</v>
      </c>
      <c r="M15" s="82" t="s">
        <v>16</v>
      </c>
      <c r="N15" s="78" t="s">
        <v>18</v>
      </c>
      <c r="O15" s="52" t="s">
        <v>17</v>
      </c>
      <c r="P15" s="82" t="s">
        <v>16</v>
      </c>
      <c r="Q15" s="192" t="s">
        <v>18</v>
      </c>
      <c r="R15" s="188" t="s">
        <v>18</v>
      </c>
      <c r="S15" s="80" t="s">
        <v>17</v>
      </c>
      <c r="T15" s="84" t="s">
        <v>16</v>
      </c>
      <c r="U15" s="575" t="s">
        <v>135</v>
      </c>
    </row>
    <row r="16" spans="1:21" s="51" customFormat="1" ht="18.75" customHeight="1" thickBot="1">
      <c r="A16" s="574"/>
      <c r="B16" s="575"/>
      <c r="C16" s="194" t="s">
        <v>87</v>
      </c>
      <c r="D16" s="83" t="s">
        <v>86</v>
      </c>
      <c r="E16" s="79" t="s">
        <v>88</v>
      </c>
      <c r="F16" s="54" t="s">
        <v>87</v>
      </c>
      <c r="G16" s="83" t="s">
        <v>86</v>
      </c>
      <c r="H16" s="79" t="s">
        <v>88</v>
      </c>
      <c r="I16" s="54" t="s">
        <v>87</v>
      </c>
      <c r="J16" s="83" t="s">
        <v>90</v>
      </c>
      <c r="K16" s="79" t="s">
        <v>88</v>
      </c>
      <c r="L16" s="54" t="s">
        <v>87</v>
      </c>
      <c r="M16" s="83" t="s">
        <v>86</v>
      </c>
      <c r="N16" s="79" t="s">
        <v>88</v>
      </c>
      <c r="O16" s="54" t="s">
        <v>87</v>
      </c>
      <c r="P16" s="83" t="s">
        <v>86</v>
      </c>
      <c r="Q16" s="193" t="s">
        <v>95</v>
      </c>
      <c r="R16" s="189" t="s">
        <v>88</v>
      </c>
      <c r="S16" s="81" t="s">
        <v>87</v>
      </c>
      <c r="T16" s="89" t="s">
        <v>90</v>
      </c>
      <c r="U16" s="575"/>
    </row>
    <row r="17" spans="1:21" ht="27" customHeight="1" thickBot="1">
      <c r="A17" s="95"/>
      <c r="B17" s="94" t="s">
        <v>136</v>
      </c>
      <c r="C17" s="584" t="s">
        <v>137</v>
      </c>
      <c r="D17" s="585"/>
      <c r="E17" s="585"/>
      <c r="F17" s="585"/>
      <c r="G17" s="585"/>
      <c r="H17" s="585"/>
      <c r="I17" s="585"/>
      <c r="J17" s="585"/>
      <c r="K17" s="585"/>
      <c r="L17" s="585"/>
      <c r="M17" s="585"/>
      <c r="N17" s="585"/>
      <c r="O17" s="585"/>
      <c r="P17" s="585"/>
      <c r="Q17" s="586"/>
      <c r="R17" s="52" t="s">
        <v>18</v>
      </c>
      <c r="S17" s="82" t="s">
        <v>17</v>
      </c>
      <c r="T17" s="88" t="s">
        <v>16</v>
      </c>
      <c r="U17" s="575" t="s">
        <v>138</v>
      </c>
    </row>
    <row r="18" spans="1:21" ht="18.75" customHeight="1" thickBot="1">
      <c r="A18" s="574">
        <v>5</v>
      </c>
      <c r="B18" s="575" t="s">
        <v>139</v>
      </c>
      <c r="C18" s="188" t="s">
        <v>18</v>
      </c>
      <c r="D18" s="80" t="s">
        <v>17</v>
      </c>
      <c r="E18" s="76" t="s">
        <v>16</v>
      </c>
      <c r="F18" s="47" t="s">
        <v>18</v>
      </c>
      <c r="G18" s="80" t="s">
        <v>17</v>
      </c>
      <c r="H18" s="76" t="s">
        <v>16</v>
      </c>
      <c r="I18" s="47" t="s">
        <v>18</v>
      </c>
      <c r="J18" s="80" t="s">
        <v>17</v>
      </c>
      <c r="K18" s="76" t="s">
        <v>16</v>
      </c>
      <c r="L18" s="47" t="s">
        <v>18</v>
      </c>
      <c r="M18" s="80" t="s">
        <v>17</v>
      </c>
      <c r="N18" s="76" t="s">
        <v>16</v>
      </c>
      <c r="O18" s="47" t="s">
        <v>18</v>
      </c>
      <c r="P18" s="80" t="s">
        <v>16</v>
      </c>
      <c r="Q18" s="84" t="s">
        <v>17</v>
      </c>
      <c r="R18" s="201" t="s">
        <v>88</v>
      </c>
      <c r="S18" s="152" t="s">
        <v>87</v>
      </c>
      <c r="T18" s="150" t="s">
        <v>90</v>
      </c>
      <c r="U18" s="592"/>
    </row>
    <row r="19" spans="1:21" s="51" customFormat="1" ht="18.75" customHeight="1">
      <c r="A19" s="574"/>
      <c r="B19" s="575"/>
      <c r="C19" s="189" t="s">
        <v>88</v>
      </c>
      <c r="D19" s="81" t="s">
        <v>87</v>
      </c>
      <c r="E19" s="77" t="s">
        <v>86</v>
      </c>
      <c r="F19" s="49" t="s">
        <v>88</v>
      </c>
      <c r="G19" s="81" t="s">
        <v>87</v>
      </c>
      <c r="H19" s="77" t="s">
        <v>86</v>
      </c>
      <c r="I19" s="49" t="s">
        <v>88</v>
      </c>
      <c r="J19" s="81" t="s">
        <v>87</v>
      </c>
      <c r="K19" s="77" t="s">
        <v>86</v>
      </c>
      <c r="L19" s="49" t="s">
        <v>88</v>
      </c>
      <c r="M19" s="81" t="s">
        <v>87</v>
      </c>
      <c r="N19" s="77" t="s">
        <v>86</v>
      </c>
      <c r="O19" s="49" t="s">
        <v>88</v>
      </c>
      <c r="P19" s="81" t="s">
        <v>90</v>
      </c>
      <c r="Q19" s="85" t="s">
        <v>89</v>
      </c>
      <c r="R19" s="743" t="s">
        <v>140</v>
      </c>
      <c r="S19" s="744"/>
      <c r="T19" s="744"/>
      <c r="U19" s="745"/>
    </row>
    <row r="20" spans="1:21" ht="18.75" customHeight="1">
      <c r="A20" s="574">
        <v>6</v>
      </c>
      <c r="B20" s="575" t="s">
        <v>141</v>
      </c>
      <c r="C20" s="204" t="s">
        <v>18</v>
      </c>
      <c r="D20" s="82" t="s">
        <v>17</v>
      </c>
      <c r="E20" s="78" t="s">
        <v>16</v>
      </c>
      <c r="F20" s="52" t="s">
        <v>18</v>
      </c>
      <c r="G20" s="82" t="s">
        <v>17</v>
      </c>
      <c r="H20" s="78" t="s">
        <v>16</v>
      </c>
      <c r="I20" s="52" t="s">
        <v>18</v>
      </c>
      <c r="J20" s="82" t="s">
        <v>17</v>
      </c>
      <c r="K20" s="78" t="s">
        <v>16</v>
      </c>
      <c r="L20" s="52" t="s">
        <v>18</v>
      </c>
      <c r="M20" s="82" t="s">
        <v>17</v>
      </c>
      <c r="N20" s="78" t="s">
        <v>16</v>
      </c>
      <c r="O20" s="52" t="s">
        <v>18</v>
      </c>
      <c r="P20" s="82" t="s">
        <v>16</v>
      </c>
      <c r="Q20" s="86" t="s">
        <v>17</v>
      </c>
      <c r="R20" s="748" t="s">
        <v>16</v>
      </c>
      <c r="S20" s="749"/>
      <c r="T20" s="579" t="s">
        <v>148</v>
      </c>
      <c r="U20" s="580"/>
    </row>
    <row r="21" spans="1:21" s="51" customFormat="1" ht="18.75" customHeight="1" thickBot="1">
      <c r="A21" s="574"/>
      <c r="B21" s="575"/>
      <c r="C21" s="194" t="s">
        <v>88</v>
      </c>
      <c r="D21" s="83" t="s">
        <v>87</v>
      </c>
      <c r="E21" s="79" t="s">
        <v>86</v>
      </c>
      <c r="F21" s="54" t="s">
        <v>88</v>
      </c>
      <c r="G21" s="83" t="s">
        <v>87</v>
      </c>
      <c r="H21" s="79" t="s">
        <v>86</v>
      </c>
      <c r="I21" s="54" t="s">
        <v>88</v>
      </c>
      <c r="J21" s="83" t="s">
        <v>87</v>
      </c>
      <c r="K21" s="79" t="s">
        <v>86</v>
      </c>
      <c r="L21" s="54" t="s">
        <v>88</v>
      </c>
      <c r="M21" s="83" t="s">
        <v>87</v>
      </c>
      <c r="N21" s="79" t="s">
        <v>86</v>
      </c>
      <c r="O21" s="54" t="s">
        <v>88</v>
      </c>
      <c r="P21" s="83" t="s">
        <v>90</v>
      </c>
      <c r="Q21" s="87" t="s">
        <v>89</v>
      </c>
      <c r="R21" s="748" t="s">
        <v>17</v>
      </c>
      <c r="S21" s="749"/>
      <c r="T21" s="579" t="s">
        <v>149</v>
      </c>
      <c r="U21" s="580"/>
    </row>
    <row r="22" spans="1:21" ht="27" customHeight="1" thickBot="1">
      <c r="A22" s="95"/>
      <c r="B22" s="94" t="s">
        <v>142</v>
      </c>
      <c r="C22" s="584" t="s">
        <v>129</v>
      </c>
      <c r="D22" s="585"/>
      <c r="E22" s="585"/>
      <c r="F22" s="585"/>
      <c r="G22" s="585"/>
      <c r="H22" s="585"/>
      <c r="I22" s="585"/>
      <c r="J22" s="585"/>
      <c r="K22" s="585"/>
      <c r="L22" s="585"/>
      <c r="M22" s="585"/>
      <c r="N22" s="585"/>
      <c r="O22" s="585"/>
      <c r="P22" s="585"/>
      <c r="Q22" s="586"/>
      <c r="R22" s="746" t="s">
        <v>18</v>
      </c>
      <c r="S22" s="747"/>
      <c r="T22" s="587" t="s">
        <v>150</v>
      </c>
      <c r="U22" s="583"/>
    </row>
    <row r="23" spans="1:21" ht="18.75" customHeight="1">
      <c r="A23" s="574">
        <v>7</v>
      </c>
      <c r="B23" s="575" t="s">
        <v>143</v>
      </c>
      <c r="C23" s="188" t="s">
        <v>16</v>
      </c>
      <c r="D23" s="80" t="s">
        <v>18</v>
      </c>
      <c r="E23" s="84" t="s">
        <v>17</v>
      </c>
      <c r="F23" s="47" t="s">
        <v>18</v>
      </c>
      <c r="G23" s="80" t="s">
        <v>17</v>
      </c>
      <c r="H23" s="84" t="s">
        <v>16</v>
      </c>
      <c r="I23" s="47" t="s">
        <v>18</v>
      </c>
      <c r="J23" s="80" t="s">
        <v>16</v>
      </c>
      <c r="K23" s="84" t="s">
        <v>17</v>
      </c>
      <c r="L23" s="47" t="s">
        <v>17</v>
      </c>
      <c r="M23" s="80" t="s">
        <v>18</v>
      </c>
      <c r="N23" s="84" t="s">
        <v>16</v>
      </c>
      <c r="O23" s="47" t="s">
        <v>18</v>
      </c>
      <c r="P23" s="80" t="s">
        <v>17</v>
      </c>
      <c r="Q23" s="84" t="s">
        <v>16</v>
      </c>
      <c r="R23" s="743" t="s">
        <v>144</v>
      </c>
      <c r="S23" s="744"/>
      <c r="T23" s="744"/>
      <c r="U23" s="745"/>
    </row>
    <row r="24" spans="1:21" s="51" customFormat="1" ht="18.75" customHeight="1">
      <c r="A24" s="574"/>
      <c r="B24" s="575"/>
      <c r="C24" s="189" t="s">
        <v>94</v>
      </c>
      <c r="D24" s="81" t="s">
        <v>95</v>
      </c>
      <c r="E24" s="89" t="s">
        <v>89</v>
      </c>
      <c r="F24" s="49" t="s">
        <v>95</v>
      </c>
      <c r="G24" s="81" t="s">
        <v>89</v>
      </c>
      <c r="H24" s="89" t="s">
        <v>90</v>
      </c>
      <c r="I24" s="49" t="s">
        <v>93</v>
      </c>
      <c r="J24" s="81" t="s">
        <v>94</v>
      </c>
      <c r="K24" s="89" t="s">
        <v>89</v>
      </c>
      <c r="L24" s="49" t="s">
        <v>89</v>
      </c>
      <c r="M24" s="81" t="s">
        <v>93</v>
      </c>
      <c r="N24" s="89" t="s">
        <v>90</v>
      </c>
      <c r="O24" s="49" t="s">
        <v>93</v>
      </c>
      <c r="P24" s="81" t="s">
        <v>89</v>
      </c>
      <c r="Q24" s="89" t="s">
        <v>94</v>
      </c>
      <c r="R24" s="198" t="s">
        <v>145</v>
      </c>
      <c r="S24" s="59">
        <v>3</v>
      </c>
      <c r="T24" s="579" t="s">
        <v>155</v>
      </c>
      <c r="U24" s="580"/>
    </row>
    <row r="25" spans="1:21" ht="18.75" customHeight="1">
      <c r="A25" s="574">
        <v>8</v>
      </c>
      <c r="B25" s="575" t="s">
        <v>146</v>
      </c>
      <c r="C25" s="204" t="s">
        <v>16</v>
      </c>
      <c r="D25" s="82" t="s">
        <v>18</v>
      </c>
      <c r="E25" s="88" t="s">
        <v>17</v>
      </c>
      <c r="F25" s="52" t="s">
        <v>18</v>
      </c>
      <c r="G25" s="82" t="s">
        <v>17</v>
      </c>
      <c r="H25" s="88" t="s">
        <v>16</v>
      </c>
      <c r="I25" s="52" t="s">
        <v>18</v>
      </c>
      <c r="J25" s="82" t="s">
        <v>16</v>
      </c>
      <c r="K25" s="88" t="s">
        <v>17</v>
      </c>
      <c r="L25" s="52" t="s">
        <v>17</v>
      </c>
      <c r="M25" s="82" t="s">
        <v>18</v>
      </c>
      <c r="N25" s="88" t="s">
        <v>16</v>
      </c>
      <c r="O25" s="52" t="s">
        <v>18</v>
      </c>
      <c r="P25" s="82" t="s">
        <v>17</v>
      </c>
      <c r="Q25" s="88" t="s">
        <v>16</v>
      </c>
      <c r="R25" s="198" t="s">
        <v>145</v>
      </c>
      <c r="S25" s="59">
        <v>4</v>
      </c>
      <c r="T25" s="581" t="s">
        <v>156</v>
      </c>
      <c r="U25" s="580"/>
    </row>
    <row r="26" spans="1:21" s="51" customFormat="1" ht="18.75" customHeight="1" thickBot="1">
      <c r="A26" s="574"/>
      <c r="B26" s="575"/>
      <c r="C26" s="194" t="s">
        <v>94</v>
      </c>
      <c r="D26" s="83" t="s">
        <v>95</v>
      </c>
      <c r="E26" s="90" t="s">
        <v>89</v>
      </c>
      <c r="F26" s="54" t="s">
        <v>95</v>
      </c>
      <c r="G26" s="83" t="s">
        <v>89</v>
      </c>
      <c r="H26" s="90" t="s">
        <v>90</v>
      </c>
      <c r="I26" s="54" t="s">
        <v>93</v>
      </c>
      <c r="J26" s="83" t="s">
        <v>94</v>
      </c>
      <c r="K26" s="150" t="s">
        <v>89</v>
      </c>
      <c r="L26" s="151" t="s">
        <v>89</v>
      </c>
      <c r="M26" s="152" t="s">
        <v>93</v>
      </c>
      <c r="N26" s="150" t="s">
        <v>90</v>
      </c>
      <c r="O26" s="151" t="s">
        <v>93</v>
      </c>
      <c r="P26" s="152" t="s">
        <v>89</v>
      </c>
      <c r="Q26" s="150" t="s">
        <v>94</v>
      </c>
      <c r="R26" s="199" t="s">
        <v>145</v>
      </c>
      <c r="S26" s="200">
        <v>5</v>
      </c>
      <c r="T26" s="582" t="s">
        <v>157</v>
      </c>
      <c r="U26" s="583"/>
    </row>
    <row r="27" spans="1:21" s="51" customFormat="1" ht="18" customHeight="1" thickBot="1">
      <c r="A27" s="60"/>
      <c r="B27" s="208"/>
      <c r="C27" s="205"/>
      <c r="D27" s="148" t="s">
        <v>97</v>
      </c>
      <c r="E27" s="148" t="s">
        <v>98</v>
      </c>
      <c r="F27" s="148" t="s">
        <v>99</v>
      </c>
      <c r="G27" s="148" t="s">
        <v>96</v>
      </c>
      <c r="H27" s="149"/>
      <c r="I27" s="196"/>
      <c r="J27" s="197"/>
      <c r="K27" s="195" t="s">
        <v>86</v>
      </c>
      <c r="L27" s="155" t="s">
        <v>87</v>
      </c>
      <c r="M27" s="155" t="s">
        <v>88</v>
      </c>
      <c r="N27" s="155" t="s">
        <v>89</v>
      </c>
      <c r="O27" s="155" t="s">
        <v>90</v>
      </c>
      <c r="P27" s="155" t="s">
        <v>91</v>
      </c>
      <c r="Q27" s="155" t="s">
        <v>92</v>
      </c>
      <c r="R27" s="155" t="s">
        <v>93</v>
      </c>
      <c r="S27" s="155" t="s">
        <v>94</v>
      </c>
      <c r="T27" s="155" t="s">
        <v>95</v>
      </c>
      <c r="U27" s="156" t="s">
        <v>96</v>
      </c>
    </row>
    <row r="28" spans="1:21">
      <c r="A28" s="62"/>
      <c r="B28" s="209"/>
      <c r="C28" s="206" t="s">
        <v>16</v>
      </c>
      <c r="D28" s="31">
        <v>15</v>
      </c>
      <c r="E28" s="31">
        <v>14</v>
      </c>
      <c r="F28" s="31">
        <v>16</v>
      </c>
      <c r="G28" s="38">
        <f>SUM(D28:F28)</f>
        <v>45</v>
      </c>
      <c r="H28" s="31"/>
      <c r="I28" s="31"/>
      <c r="J28" s="148" t="s">
        <v>97</v>
      </c>
      <c r="K28" s="153">
        <f>'FINAL-2'!N22</f>
        <v>11</v>
      </c>
      <c r="L28" s="153">
        <f>'FINAL-2'!O22</f>
        <v>11</v>
      </c>
      <c r="M28" s="153">
        <f>'FINAL-2'!P22</f>
        <v>11</v>
      </c>
      <c r="N28" s="153">
        <f>'FINAL-2'!Q22</f>
        <v>2</v>
      </c>
      <c r="O28" s="153">
        <f>'FINAL-2'!R22</f>
        <v>0</v>
      </c>
      <c r="P28" s="153">
        <f>'FINAL-2'!S22</f>
        <v>2</v>
      </c>
      <c r="Q28" s="153">
        <v>0</v>
      </c>
      <c r="R28" s="153">
        <f>'FINAL-2'!T22</f>
        <v>4</v>
      </c>
      <c r="S28" s="153">
        <f>'FINAL-2'!U22</f>
        <v>2</v>
      </c>
      <c r="T28" s="153">
        <f>'FINAL-2'!V22</f>
        <v>2</v>
      </c>
      <c r="U28" s="154">
        <v>45</v>
      </c>
    </row>
    <row r="29" spans="1:21">
      <c r="A29" s="62"/>
      <c r="B29" s="209"/>
      <c r="C29" s="206" t="s">
        <v>17</v>
      </c>
      <c r="D29" s="31">
        <v>12</v>
      </c>
      <c r="E29" s="31">
        <v>14</v>
      </c>
      <c r="F29" s="31">
        <v>19</v>
      </c>
      <c r="G29" s="38">
        <f t="shared" ref="G29:G30" si="0">SUM(D29:F29)</f>
        <v>45</v>
      </c>
      <c r="H29" s="31"/>
      <c r="I29" s="31"/>
      <c r="J29" s="36" t="s">
        <v>98</v>
      </c>
      <c r="K29" s="31">
        <f>'FINAL-2'!N23</f>
        <v>9</v>
      </c>
      <c r="L29" s="31">
        <f>'FINAL-2'!O23</f>
        <v>9</v>
      </c>
      <c r="M29" s="31">
        <f>'FINAL-2'!P23</f>
        <v>11</v>
      </c>
      <c r="N29" s="31">
        <f>'FINAL-2'!Q23</f>
        <v>4</v>
      </c>
      <c r="O29" s="31">
        <f>'FINAL-2'!R23</f>
        <v>4</v>
      </c>
      <c r="P29" s="31">
        <f>'FINAL-2'!S23</f>
        <v>2</v>
      </c>
      <c r="Q29" s="31">
        <v>0</v>
      </c>
      <c r="R29" s="31">
        <f>'FINAL-2'!T23</f>
        <v>2</v>
      </c>
      <c r="S29" s="31">
        <f>'FINAL-2'!U23</f>
        <v>2</v>
      </c>
      <c r="T29" s="31">
        <f>'FINAL-2'!V23</f>
        <v>2</v>
      </c>
      <c r="U29" s="32">
        <v>45</v>
      </c>
    </row>
    <row r="30" spans="1:21">
      <c r="A30" s="62"/>
      <c r="B30" s="209"/>
      <c r="C30" s="206" t="s">
        <v>18</v>
      </c>
      <c r="D30" s="31">
        <v>18</v>
      </c>
      <c r="E30" s="31">
        <v>17</v>
      </c>
      <c r="F30" s="31">
        <v>10</v>
      </c>
      <c r="G30" s="38">
        <f t="shared" si="0"/>
        <v>45</v>
      </c>
      <c r="H30" s="31"/>
      <c r="I30" s="31"/>
      <c r="J30" s="36" t="s">
        <v>99</v>
      </c>
      <c r="K30" s="31">
        <f>'FINAL-2'!N24</f>
        <v>8</v>
      </c>
      <c r="L30" s="31">
        <f>'FINAL-2'!O24</f>
        <v>11</v>
      </c>
      <c r="M30" s="31">
        <f>'FINAL-2'!P24</f>
        <v>9</v>
      </c>
      <c r="N30" s="31">
        <f>'FINAL-2'!Q24</f>
        <v>6</v>
      </c>
      <c r="O30" s="31">
        <f>'FINAL-2'!R24</f>
        <v>5</v>
      </c>
      <c r="P30" s="31">
        <f>'FINAL-2'!S24</f>
        <v>2</v>
      </c>
      <c r="Q30" s="31">
        <v>0</v>
      </c>
      <c r="R30" s="31">
        <f>'FINAL-2'!T24</f>
        <v>0</v>
      </c>
      <c r="S30" s="31">
        <f>'FINAL-2'!U24</f>
        <v>2</v>
      </c>
      <c r="T30" s="31">
        <f>'FINAL-2'!V24</f>
        <v>2</v>
      </c>
      <c r="U30" s="32">
        <v>45</v>
      </c>
    </row>
    <row r="31" spans="1:21" ht="15.75" thickBot="1">
      <c r="A31" s="63"/>
      <c r="B31" s="210"/>
      <c r="C31" s="207" t="s">
        <v>96</v>
      </c>
      <c r="D31" s="33">
        <v>45</v>
      </c>
      <c r="E31" s="33">
        <v>45</v>
      </c>
      <c r="F31" s="33">
        <v>45</v>
      </c>
      <c r="G31" s="33">
        <v>135</v>
      </c>
      <c r="H31" s="64"/>
      <c r="I31" s="64"/>
      <c r="J31" s="65"/>
      <c r="K31" s="33">
        <f>SUM(K28:K30)</f>
        <v>28</v>
      </c>
      <c r="L31" s="33">
        <f t="shared" ref="L31:U31" si="1">SUM(L28:L30)</f>
        <v>31</v>
      </c>
      <c r="M31" s="33">
        <f t="shared" si="1"/>
        <v>31</v>
      </c>
      <c r="N31" s="33">
        <f t="shared" si="1"/>
        <v>12</v>
      </c>
      <c r="O31" s="33">
        <f t="shared" si="1"/>
        <v>9</v>
      </c>
      <c r="P31" s="33">
        <f t="shared" si="1"/>
        <v>6</v>
      </c>
      <c r="Q31" s="33">
        <f t="shared" si="1"/>
        <v>0</v>
      </c>
      <c r="R31" s="33">
        <f t="shared" si="1"/>
        <v>6</v>
      </c>
      <c r="S31" s="33">
        <f t="shared" si="1"/>
        <v>6</v>
      </c>
      <c r="T31" s="33">
        <f t="shared" si="1"/>
        <v>6</v>
      </c>
      <c r="U31" s="34">
        <f t="shared" si="1"/>
        <v>135</v>
      </c>
    </row>
    <row r="35" spans="3:21">
      <c r="E35" s="66"/>
      <c r="F35" s="66"/>
      <c r="G35" s="66"/>
      <c r="H35" s="66"/>
      <c r="I35" s="66"/>
      <c r="J35" s="66"/>
      <c r="K35" s="66"/>
      <c r="L35" s="66"/>
      <c r="M35" s="66"/>
      <c r="O35" s="66"/>
      <c r="P35" s="66"/>
      <c r="R35" s="66"/>
      <c r="S35" s="66"/>
      <c r="T35" s="66"/>
      <c r="U35" s="66"/>
    </row>
    <row r="36" spans="3:21">
      <c r="C36" s="701" t="s">
        <v>147</v>
      </c>
      <c r="D36" s="701"/>
      <c r="E36" s="66"/>
      <c r="F36" s="66"/>
      <c r="G36" s="66"/>
      <c r="H36" s="66"/>
      <c r="I36" s="66"/>
      <c r="J36" s="66"/>
      <c r="K36" s="66"/>
      <c r="L36" s="66"/>
      <c r="M36" s="66"/>
      <c r="O36" s="66"/>
      <c r="P36" s="66"/>
      <c r="R36" s="66"/>
      <c r="S36" s="66"/>
      <c r="T36" s="66"/>
      <c r="U36" s="66"/>
    </row>
    <row r="37" spans="3:21">
      <c r="C37" s="68" t="s">
        <v>86</v>
      </c>
      <c r="D37" s="69"/>
      <c r="E37" s="70"/>
      <c r="F37" s="66"/>
      <c r="G37" s="66"/>
      <c r="H37" s="70"/>
      <c r="I37" s="66"/>
      <c r="J37" s="66"/>
      <c r="K37" s="70"/>
      <c r="L37" s="66"/>
      <c r="M37" s="66"/>
      <c r="N37" s="71"/>
      <c r="O37" s="66"/>
      <c r="P37" s="66"/>
      <c r="Q37" s="71"/>
      <c r="R37" s="66"/>
      <c r="S37" s="66"/>
      <c r="T37" s="66"/>
      <c r="U37" s="66"/>
    </row>
    <row r="38" spans="3:21">
      <c r="C38" s="72" t="s">
        <v>87</v>
      </c>
      <c r="D38" s="73"/>
      <c r="E38" s="70"/>
      <c r="F38" s="66"/>
      <c r="G38" s="66"/>
      <c r="H38" s="70"/>
      <c r="I38" s="66"/>
      <c r="J38" s="66"/>
      <c r="K38" s="70"/>
      <c r="L38" s="66"/>
      <c r="M38" s="66"/>
      <c r="N38" s="71"/>
      <c r="O38" s="66"/>
      <c r="P38" s="66"/>
      <c r="Q38" s="71"/>
      <c r="R38" s="66"/>
      <c r="S38" s="66"/>
      <c r="T38" s="66"/>
      <c r="U38" s="66"/>
    </row>
    <row r="39" spans="3:21">
      <c r="C39" s="72" t="s">
        <v>88</v>
      </c>
      <c r="D39" s="73"/>
      <c r="E39" s="70"/>
      <c r="F39" s="66"/>
      <c r="G39" s="66"/>
      <c r="H39" s="70"/>
      <c r="I39" s="66"/>
      <c r="J39" s="66"/>
      <c r="K39" s="70"/>
      <c r="L39" s="66"/>
      <c r="M39" s="66"/>
      <c r="N39" s="71"/>
      <c r="O39" s="66"/>
      <c r="P39" s="66"/>
      <c r="Q39" s="71"/>
      <c r="R39" s="66"/>
      <c r="S39" s="66"/>
      <c r="T39" s="66"/>
      <c r="U39" s="66"/>
    </row>
    <row r="40" spans="3:21">
      <c r="C40" s="72" t="s">
        <v>90</v>
      </c>
      <c r="D40" s="73"/>
      <c r="E40" s="70"/>
      <c r="F40" s="66"/>
      <c r="G40" s="66"/>
      <c r="H40" s="70"/>
      <c r="I40" s="66"/>
      <c r="J40" s="66"/>
      <c r="K40" s="70"/>
      <c r="L40" s="66"/>
      <c r="M40" s="66"/>
      <c r="N40" s="71"/>
      <c r="O40" s="66"/>
      <c r="P40" s="66"/>
      <c r="Q40" s="71"/>
      <c r="R40" s="66"/>
      <c r="S40" s="66"/>
      <c r="T40" s="66"/>
      <c r="U40" s="66"/>
    </row>
    <row r="41" spans="3:21">
      <c r="C41" s="72" t="s">
        <v>89</v>
      </c>
      <c r="D41" s="73"/>
      <c r="E41" s="70"/>
      <c r="F41" s="66"/>
      <c r="G41" s="66"/>
      <c r="H41" s="70"/>
      <c r="I41" s="66"/>
      <c r="J41" s="66"/>
      <c r="K41" s="70"/>
      <c r="L41" s="66"/>
      <c r="M41" s="66"/>
      <c r="N41" s="71"/>
      <c r="O41" s="66"/>
      <c r="P41" s="66"/>
      <c r="Q41" s="71"/>
      <c r="R41" s="66"/>
      <c r="S41" s="66"/>
      <c r="T41" s="66"/>
      <c r="U41" s="66"/>
    </row>
    <row r="42" spans="3:21">
      <c r="C42" s="72" t="s">
        <v>91</v>
      </c>
      <c r="D42" s="73"/>
      <c r="E42" s="70"/>
      <c r="F42" s="66"/>
      <c r="G42" s="66"/>
      <c r="H42" s="70"/>
      <c r="I42" s="66"/>
      <c r="J42" s="66"/>
      <c r="K42" s="70"/>
      <c r="L42" s="66"/>
      <c r="M42" s="66"/>
      <c r="N42" s="71"/>
      <c r="O42" s="66"/>
      <c r="P42" s="66"/>
      <c r="Q42" s="71"/>
      <c r="R42" s="66"/>
      <c r="S42" s="66"/>
      <c r="T42" s="66"/>
      <c r="U42" s="66"/>
    </row>
    <row r="43" spans="3:21">
      <c r="C43" s="72" t="s">
        <v>92</v>
      </c>
      <c r="D43" s="73"/>
      <c r="E43" s="70"/>
      <c r="F43" s="66"/>
      <c r="G43" s="66"/>
      <c r="H43" s="70"/>
      <c r="I43" s="66"/>
      <c r="J43" s="66"/>
      <c r="K43" s="70"/>
      <c r="L43" s="66"/>
      <c r="M43" s="66"/>
      <c r="N43" s="71"/>
      <c r="O43" s="66"/>
      <c r="P43" s="66"/>
      <c r="Q43" s="71"/>
      <c r="R43" s="66"/>
      <c r="S43" s="66"/>
      <c r="T43" s="66"/>
      <c r="U43" s="66"/>
    </row>
    <row r="44" spans="3:21">
      <c r="C44" s="72" t="s">
        <v>93</v>
      </c>
      <c r="D44" s="73"/>
      <c r="E44" s="70"/>
      <c r="F44" s="66"/>
      <c r="G44" s="66"/>
      <c r="H44" s="70"/>
      <c r="I44" s="66"/>
      <c r="J44" s="66"/>
      <c r="K44" s="70"/>
      <c r="L44" s="66"/>
      <c r="M44" s="66"/>
      <c r="N44" s="71"/>
      <c r="O44" s="66"/>
      <c r="P44" s="66"/>
      <c r="Q44" s="71"/>
      <c r="R44" s="66"/>
      <c r="S44" s="66"/>
      <c r="T44" s="66"/>
      <c r="U44" s="66"/>
    </row>
    <row r="45" spans="3:21">
      <c r="C45" s="72" t="s">
        <v>94</v>
      </c>
      <c r="D45" s="73"/>
      <c r="E45" s="70"/>
      <c r="F45" s="66"/>
      <c r="G45" s="66"/>
      <c r="H45" s="70"/>
      <c r="I45" s="66"/>
      <c r="J45" s="66"/>
      <c r="K45" s="70"/>
      <c r="L45" s="66"/>
      <c r="M45" s="66"/>
      <c r="N45" s="71"/>
      <c r="O45" s="66"/>
      <c r="P45" s="66"/>
      <c r="Q45" s="71"/>
      <c r="R45" s="66"/>
      <c r="S45" s="66"/>
      <c r="T45" s="66"/>
      <c r="U45" s="66"/>
    </row>
    <row r="46" spans="3:21">
      <c r="C46" s="72" t="s">
        <v>95</v>
      </c>
      <c r="D46" s="73"/>
      <c r="E46" s="70"/>
      <c r="F46" s="66"/>
      <c r="G46" s="66"/>
      <c r="H46" s="70"/>
      <c r="I46" s="66"/>
      <c r="J46" s="66"/>
      <c r="K46" s="70"/>
      <c r="L46" s="66"/>
      <c r="M46" s="66"/>
      <c r="N46" s="71"/>
      <c r="O46" s="66"/>
      <c r="P46" s="66"/>
      <c r="Q46" s="71"/>
      <c r="R46" s="66"/>
      <c r="S46" s="66"/>
      <c r="T46" s="66"/>
      <c r="U46" s="66"/>
    </row>
    <row r="47" spans="3:21">
      <c r="C47" s="72"/>
      <c r="D47" s="73"/>
      <c r="E47" s="70"/>
      <c r="F47" s="66"/>
      <c r="G47" s="66"/>
      <c r="H47" s="70"/>
      <c r="I47" s="66"/>
      <c r="J47" s="66"/>
      <c r="K47" s="70"/>
      <c r="L47" s="66"/>
      <c r="M47" s="66"/>
      <c r="N47" s="71"/>
      <c r="O47" s="66"/>
      <c r="P47" s="66"/>
      <c r="Q47" s="71"/>
      <c r="R47" s="66"/>
      <c r="S47" s="66"/>
      <c r="T47" s="66"/>
      <c r="U47" s="66"/>
    </row>
    <row r="48" spans="3:21">
      <c r="C48" s="72"/>
      <c r="D48" s="73"/>
      <c r="E48" s="70"/>
      <c r="F48" s="66"/>
      <c r="G48" s="66"/>
      <c r="H48" s="70"/>
      <c r="I48" s="66"/>
      <c r="J48" s="66"/>
      <c r="K48" s="70"/>
      <c r="L48" s="66"/>
      <c r="M48" s="66"/>
      <c r="N48" s="71"/>
      <c r="O48" s="66"/>
      <c r="P48" s="66"/>
      <c r="Q48" s="71"/>
      <c r="R48" s="66"/>
      <c r="S48" s="66"/>
      <c r="T48" s="66"/>
      <c r="U48" s="66"/>
    </row>
    <row r="49" spans="3:21">
      <c r="C49" s="72"/>
      <c r="D49" s="73"/>
      <c r="E49" s="70"/>
      <c r="F49" s="66"/>
      <c r="G49" s="66"/>
      <c r="H49" s="70"/>
      <c r="I49" s="66"/>
      <c r="J49" s="66"/>
      <c r="K49" s="70"/>
      <c r="L49" s="66"/>
      <c r="M49" s="66"/>
      <c r="N49" s="71"/>
      <c r="O49" s="66"/>
      <c r="P49" s="66"/>
      <c r="Q49" s="71"/>
      <c r="R49" s="66"/>
      <c r="S49" s="66"/>
      <c r="T49" s="66"/>
      <c r="U49" s="66"/>
    </row>
    <row r="50" spans="3:21">
      <c r="C50" s="74"/>
      <c r="D50" s="75"/>
      <c r="E50" s="66"/>
      <c r="F50" s="66"/>
      <c r="G50" s="66"/>
      <c r="H50" s="66"/>
      <c r="I50" s="66"/>
      <c r="J50" s="66"/>
      <c r="K50" s="66"/>
      <c r="L50" s="66"/>
      <c r="M50" s="66"/>
      <c r="O50" s="66"/>
      <c r="P50" s="66"/>
      <c r="R50" s="66"/>
      <c r="S50" s="66"/>
      <c r="T50" s="66"/>
      <c r="U50" s="66"/>
    </row>
    <row r="51" spans="3:21">
      <c r="E51" s="66"/>
      <c r="F51" s="66"/>
      <c r="G51" s="66"/>
      <c r="H51" s="66"/>
      <c r="I51" s="66"/>
      <c r="J51" s="66"/>
      <c r="K51" s="66"/>
      <c r="L51" s="66"/>
      <c r="M51" s="66"/>
      <c r="O51" s="66"/>
      <c r="P51" s="66"/>
      <c r="R51" s="66"/>
      <c r="S51" s="66"/>
      <c r="T51" s="66"/>
      <c r="U51" s="66"/>
    </row>
    <row r="52" spans="3:21">
      <c r="E52" s="66"/>
      <c r="F52" s="66"/>
      <c r="G52" s="66"/>
      <c r="H52" s="66"/>
      <c r="I52" s="66"/>
      <c r="J52" s="66"/>
      <c r="K52" s="66"/>
      <c r="L52" s="66"/>
      <c r="M52" s="66"/>
      <c r="O52" s="66"/>
      <c r="P52" s="66"/>
      <c r="R52" s="66"/>
      <c r="S52" s="66"/>
      <c r="T52" s="66"/>
      <c r="U52" s="66"/>
    </row>
  </sheetData>
  <mergeCells count="55">
    <mergeCell ref="A25:A26"/>
    <mergeCell ref="B25:B26"/>
    <mergeCell ref="T25:U25"/>
    <mergeCell ref="T26:U26"/>
    <mergeCell ref="C36:D36"/>
    <mergeCell ref="T21:U21"/>
    <mergeCell ref="C22:Q22"/>
    <mergeCell ref="R22:S22"/>
    <mergeCell ref="T22:U22"/>
    <mergeCell ref="A23:A24"/>
    <mergeCell ref="B23:B24"/>
    <mergeCell ref="R23:U23"/>
    <mergeCell ref="T24:U24"/>
    <mergeCell ref="A20:A21"/>
    <mergeCell ref="B20:B21"/>
    <mergeCell ref="R20:S20"/>
    <mergeCell ref="T20:U20"/>
    <mergeCell ref="R21:S21"/>
    <mergeCell ref="A15:A16"/>
    <mergeCell ref="B15:B16"/>
    <mergeCell ref="U15:U16"/>
    <mergeCell ref="C17:Q17"/>
    <mergeCell ref="U17:U18"/>
    <mergeCell ref="A18:A19"/>
    <mergeCell ref="B18:B19"/>
    <mergeCell ref="R19:U19"/>
    <mergeCell ref="A11:A12"/>
    <mergeCell ref="B11:B12"/>
    <mergeCell ref="C11:Q12"/>
    <mergeCell ref="U11:U12"/>
    <mergeCell ref="A13:A14"/>
    <mergeCell ref="B13:B14"/>
    <mergeCell ref="R13:T14"/>
    <mergeCell ref="U13:U14"/>
    <mergeCell ref="C5:T5"/>
    <mergeCell ref="C6:T6"/>
    <mergeCell ref="A9:A10"/>
    <mergeCell ref="B9:B10"/>
    <mergeCell ref="U9:U10"/>
    <mergeCell ref="A7:A8"/>
    <mergeCell ref="B7:B8"/>
    <mergeCell ref="U7:U8"/>
    <mergeCell ref="A1:U1"/>
    <mergeCell ref="A2:B2"/>
    <mergeCell ref="C2:Q2"/>
    <mergeCell ref="S2:U2"/>
    <mergeCell ref="A3:A4"/>
    <mergeCell ref="B3:B4"/>
    <mergeCell ref="C3:E3"/>
    <mergeCell ref="F3:H3"/>
    <mergeCell ref="I3:K3"/>
    <mergeCell ref="L3:N3"/>
    <mergeCell ref="O3:Q3"/>
    <mergeCell ref="R3:T3"/>
    <mergeCell ref="U3:U4"/>
  </mergeCells>
  <dataValidations count="3">
    <dataValidation type="list" showInputMessage="1" showErrorMessage="1" sqref="J31" xr:uid="{00000000-0002-0000-0F00-000000000000}">
      <formula1>$R$20:$R$26</formula1>
    </dataValidation>
    <dataValidation type="list" allowBlank="1" showInputMessage="1" showErrorMessage="1" sqref="R17:T17 C9:T9 C20:Q20 C23:Q23 C13:Q13 C18:Q18 C7:T7 C15:T15 R11:T11 C25:Q25" xr:uid="{00000000-0002-0000-0F00-000001000000}">
      <formula1>$S$20:$S$22</formula1>
    </dataValidation>
    <dataValidation type="list" allowBlank="1" showInputMessage="1" showErrorMessage="1" sqref="R18:T18 C14:Q14 C26:Q26 C8:T8 C19:Q19 C16:T16 R12:T12 C24:Q24 C21:Q21 C10:T10" xr:uid="{00000000-0002-0000-0F00-000002000000}">
      <formula1>SUBJ</formula1>
    </dataValidation>
  </dataValidations>
  <pageMargins left="0.4" right="0.21" top="0.31" bottom="0.33" header="0.3" footer="0.3"/>
  <pageSetup paperSize="9" scale="88" orientation="landscape" r:id="rId1"/>
  <headerFooter alignWithMargins="0"/>
  <rowBreaks count="1" manualBreakCount="1">
    <brk id="3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9</vt:i4>
      </vt:variant>
    </vt:vector>
  </HeadingPairs>
  <TitlesOfParts>
    <vt:vector size="25" baseType="lpstr">
      <vt:lpstr>HOME</vt:lpstr>
      <vt:lpstr>GENERAL TIME TABLE</vt:lpstr>
      <vt:lpstr>STD-6</vt:lpstr>
      <vt:lpstr>STD-7</vt:lpstr>
      <vt:lpstr>STD-8</vt:lpstr>
      <vt:lpstr>T-1</vt:lpstr>
      <vt:lpstr>T-2</vt:lpstr>
      <vt:lpstr>T-3</vt:lpstr>
      <vt:lpstr>FINAL-1</vt:lpstr>
      <vt:lpstr>FINAL-2</vt:lpstr>
      <vt:lpstr>ALL</vt:lpstr>
      <vt:lpstr>STD-3 To 5</vt:lpstr>
      <vt:lpstr>Sheet2 (2)</vt:lpstr>
      <vt:lpstr>Sheet1 (2)</vt:lpstr>
      <vt:lpstr>3 TO 5</vt:lpstr>
      <vt:lpstr>FINAL-1 (2)</vt:lpstr>
      <vt:lpstr>'FINAL-1 (2)'!Print_Area</vt:lpstr>
      <vt:lpstr>'GENERAL TIME TABLE'!Print_Area</vt:lpstr>
      <vt:lpstr>'Sheet2 (2)'!Print_Area</vt:lpstr>
      <vt:lpstr>'STD-6'!Print_Area</vt:lpstr>
      <vt:lpstr>'STD-7'!Print_Area</vt:lpstr>
      <vt:lpstr>'STD-8'!Print_Area</vt:lpstr>
      <vt:lpstr>'T-1'!Print_Area</vt:lpstr>
      <vt:lpstr>'T-2'!Print_Area</vt:lpstr>
      <vt:lpstr>'T-3'!Print_Area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2026-05-28T15:54:49Z</dcterms:modified>
</cp:coreProperties>
</file>